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3.xml" ContentType="application/vnd.openxmlformats-officedocument.drawing+xml"/>
  <Override PartName="/xl/worksheets/sheet7.xml" ContentType="application/vnd.openxmlformats-officedocument.spreadsheetml.worksheet+xml"/>
  <Override PartName="/xl/drawings/drawing15.xml" ContentType="application/vnd.openxmlformats-officedocument.drawing+xml"/>
  <Override PartName="/xl/worksheets/sheet8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500" windowHeight="4845" activeTab="0"/>
  </bookViews>
  <sheets>
    <sheet name="Table1A&amp;B" sheetId="1" r:id="rId1"/>
    <sheet name="Table1C" sheetId="2" r:id="rId2"/>
    <sheet name="Fig2" sheetId="3" r:id="rId3"/>
    <sheet name="Fig3" sheetId="4" r:id="rId4"/>
    <sheet name="Fig4" sheetId="5" r:id="rId5"/>
    <sheet name="Fig5" sheetId="6" r:id="rId6"/>
    <sheet name="Fig6" sheetId="7" r:id="rId7"/>
    <sheet name="Fig7" sheetId="8" r:id="rId8"/>
  </sheets>
  <definedNames>
    <definedName name="_xlnm.Print_Area" localSheetId="2">'Fig2'!$G$19:$V$52</definedName>
    <definedName name="_xlnm.Print_Area" localSheetId="3">'Fig3'!$B$41:$K$86</definedName>
    <definedName name="_xlnm.Print_Area" localSheetId="5">'Fig5'!$F$2:$O$71</definedName>
    <definedName name="_xlnm.Print_Area" localSheetId="7">'Fig7'!$K$2:$AF$51</definedName>
  </definedNames>
  <calcPr fullCalcOnLoad="1"/>
</workbook>
</file>

<file path=xl/sharedStrings.xml><?xml version="1.0" encoding="utf-8"?>
<sst xmlns="http://schemas.openxmlformats.org/spreadsheetml/2006/main" count="368" uniqueCount="143">
  <si>
    <t>Category</t>
  </si>
  <si>
    <t>Expression</t>
  </si>
  <si>
    <t>Expression level</t>
  </si>
  <si>
    <t>Expression fluctuation</t>
  </si>
  <si>
    <t>Reference</t>
  </si>
  <si>
    <t>URL</t>
  </si>
  <si>
    <t># ORFs covered</t>
  </si>
  <si>
    <t># of groups</t>
  </si>
  <si>
    <t>Description</t>
  </si>
  <si>
    <t>Amino acid composition</t>
  </si>
  <si>
    <t>Subcellular localization</t>
  </si>
  <si>
    <t>Function</t>
  </si>
  <si>
    <t>Sequence conservation</t>
  </si>
  <si>
    <t>Fold class</t>
  </si>
  <si>
    <t>Protein size</t>
  </si>
  <si>
    <t>Tertiary structure (fold)</t>
  </si>
  <si>
    <r>
      <t xml:space="preserve">Cho, R. J., </t>
    </r>
    <r>
      <rPr>
        <i/>
        <sz val="10"/>
        <rFont val="Arial"/>
        <family val="2"/>
      </rPr>
      <t>et al</t>
    </r>
    <r>
      <rPr>
        <sz val="10"/>
        <rFont val="Arial"/>
        <family val="0"/>
      </rPr>
      <t>. 1998</t>
    </r>
  </si>
  <si>
    <t>http://171.65.26.52/yeast_cell_cycle/cellcycle.html</t>
  </si>
  <si>
    <t>Cell-cycle expression data using affymetrix</t>
  </si>
  <si>
    <t>Derived from genome sequence</t>
  </si>
  <si>
    <t>http://genome-www.stanford.edu/Saccharomyces/index.html</t>
  </si>
  <si>
    <t>SGD</t>
  </si>
  <si>
    <r>
      <t xml:space="preserve">Kumar, A., </t>
    </r>
    <r>
      <rPr>
        <i/>
        <sz val="10"/>
        <rFont val="Arial"/>
        <family val="2"/>
      </rPr>
      <t>et al</t>
    </r>
    <r>
      <rPr>
        <sz val="10"/>
        <rFont val="Arial"/>
        <family val="0"/>
      </rPr>
      <t>. 2002</t>
    </r>
  </si>
  <si>
    <t>http://bioinfo.mbb.yale.edu/genome/localize/</t>
  </si>
  <si>
    <t>transposon tagging</t>
  </si>
  <si>
    <r>
      <t xml:space="preserve">Mewes, H. W., </t>
    </r>
    <r>
      <rPr>
        <i/>
        <sz val="10"/>
        <rFont val="Arial"/>
        <family val="2"/>
      </rPr>
      <t>et al</t>
    </r>
    <r>
      <rPr>
        <sz val="10"/>
        <rFont val="Arial"/>
        <family val="0"/>
      </rPr>
      <t>. 2002</t>
    </r>
  </si>
  <si>
    <t>http://mips.gsf.de/proj/yeast/CYGD/db/index. html</t>
  </si>
  <si>
    <r>
      <t xml:space="preserve">Tatusov, R. L., </t>
    </r>
    <r>
      <rPr>
        <i/>
        <sz val="10"/>
        <rFont val="Arial"/>
        <family val="2"/>
      </rPr>
      <t>et al</t>
    </r>
    <r>
      <rPr>
        <sz val="10"/>
        <rFont val="Arial"/>
        <family val="0"/>
      </rPr>
      <t>. 2001</t>
    </r>
  </si>
  <si>
    <t>http://www.ncbi.nlm.nih.gov/COG/</t>
  </si>
  <si>
    <t>COG database</t>
  </si>
  <si>
    <r>
      <t xml:space="preserve">Lo Conte L., </t>
    </r>
    <r>
      <rPr>
        <i/>
        <sz val="10"/>
        <rFont val="Arial"/>
        <family val="2"/>
      </rPr>
      <t>et al</t>
    </r>
    <r>
      <rPr>
        <sz val="10"/>
        <rFont val="Arial"/>
        <family val="0"/>
      </rPr>
      <t>. 2002</t>
    </r>
  </si>
  <si>
    <t>http://scop.mrc-lmb.cam.ac.uk/scop/</t>
  </si>
  <si>
    <t>SCOP database</t>
  </si>
  <si>
    <t>B. Biological categories</t>
  </si>
  <si>
    <t>Dataset</t>
  </si>
  <si>
    <t># of interactions</t>
  </si>
  <si>
    <t>Soluble protein vs membrane protein</t>
  </si>
  <si>
    <r>
      <t xml:space="preserve">Krogh, A., </t>
    </r>
    <r>
      <rPr>
        <i/>
        <sz val="10"/>
        <rFont val="Arial"/>
        <family val="2"/>
      </rPr>
      <t>et al</t>
    </r>
    <r>
      <rPr>
        <sz val="10"/>
        <rFont val="Arial"/>
        <family val="0"/>
      </rPr>
      <t>. 2001</t>
    </r>
  </si>
  <si>
    <t>http://www.cbs.dtu.dk/services/TMHMM/</t>
  </si>
  <si>
    <t>Predicted by TMHMM server v 2.0</t>
  </si>
  <si>
    <t>BIND</t>
  </si>
  <si>
    <t>DIP</t>
  </si>
  <si>
    <t>Yeast two-hybrid</t>
  </si>
  <si>
    <r>
      <t>in-vivo</t>
    </r>
    <r>
      <rPr>
        <sz val="10"/>
        <rFont val="Arial"/>
        <family val="0"/>
      </rPr>
      <t xml:space="preserve"> pull-down</t>
    </r>
  </si>
  <si>
    <t>A. Interaction Datasets</t>
  </si>
  <si>
    <r>
      <t xml:space="preserve">Bader, G. D., </t>
    </r>
    <r>
      <rPr>
        <i/>
        <sz val="10"/>
        <rFont val="Arial"/>
        <family val="2"/>
      </rPr>
      <t>et al</t>
    </r>
    <r>
      <rPr>
        <sz val="10"/>
        <rFont val="Arial"/>
        <family val="0"/>
      </rPr>
      <t>. 2003</t>
    </r>
  </si>
  <si>
    <r>
      <t xml:space="preserve">Xenarios, I., </t>
    </r>
    <r>
      <rPr>
        <i/>
        <sz val="10"/>
        <rFont val="Arial"/>
        <family val="2"/>
      </rPr>
      <t>et al</t>
    </r>
    <r>
      <rPr>
        <sz val="10"/>
        <rFont val="Arial"/>
        <family val="0"/>
      </rPr>
      <t>. 2002</t>
    </r>
  </si>
  <si>
    <t>http://dip.doe-mbi.ucla.edu/dip/Main.cgi</t>
  </si>
  <si>
    <t>http://www.bind.ca/</t>
  </si>
  <si>
    <r>
      <t xml:space="preserve">Ito, T., </t>
    </r>
    <r>
      <rPr>
        <i/>
        <sz val="10"/>
        <rFont val="Arial"/>
        <family val="2"/>
      </rPr>
      <t>et al</t>
    </r>
    <r>
      <rPr>
        <sz val="10"/>
        <rFont val="Arial"/>
        <family val="0"/>
      </rPr>
      <t>. 2000</t>
    </r>
  </si>
  <si>
    <r>
      <t xml:space="preserve">Uetz, P., </t>
    </r>
    <r>
      <rPr>
        <i/>
        <sz val="10"/>
        <rFont val="Arial"/>
        <family val="2"/>
      </rPr>
      <t>et al</t>
    </r>
    <r>
      <rPr>
        <sz val="10"/>
        <rFont val="Arial"/>
        <family val="0"/>
      </rPr>
      <t>. 2000</t>
    </r>
  </si>
  <si>
    <t>http://genome.c.kanazawa-u.ac.jp/Y2H/</t>
  </si>
  <si>
    <r>
      <t xml:space="preserve">Gavin, A. C., </t>
    </r>
    <r>
      <rPr>
        <i/>
        <sz val="10"/>
        <rFont val="Arial"/>
        <family val="2"/>
      </rPr>
      <t>et al</t>
    </r>
    <r>
      <rPr>
        <sz val="10"/>
        <rFont val="Arial"/>
        <family val="0"/>
      </rPr>
      <t>. 2002</t>
    </r>
  </si>
  <si>
    <r>
      <t xml:space="preserve">Ho, Y., </t>
    </r>
    <r>
      <rPr>
        <i/>
        <sz val="10"/>
        <rFont val="Arial"/>
        <family val="2"/>
      </rPr>
      <t>et al</t>
    </r>
    <r>
      <rPr>
        <sz val="10"/>
        <rFont val="Arial"/>
        <family val="0"/>
      </rPr>
      <t>. 2002</t>
    </r>
  </si>
  <si>
    <t>http://yeast.cellzome.com/</t>
  </si>
  <si>
    <t>http://www.mdsp.com/yeast/</t>
  </si>
  <si>
    <t>http://www.nature.com/cgi-taf/DynaPage.taf?file=/nature/journal/v403/  n6770/full/403623a0_fs.html</t>
  </si>
  <si>
    <t>C. Topological parameters</t>
  </si>
  <si>
    <t>Name</t>
  </si>
  <si>
    <t>Symbol</t>
  </si>
  <si>
    <t>Average degree</t>
  </si>
  <si>
    <t>Characteristic path length</t>
  </si>
  <si>
    <t>Diameter</t>
  </si>
  <si>
    <t>C</t>
  </si>
  <si>
    <t>Power-law distribution</t>
  </si>
  <si>
    <t>a</t>
  </si>
  <si>
    <t>a = 2097</t>
  </si>
  <si>
    <t xml:space="preserve">  = -1.32</t>
  </si>
  <si>
    <r>
      <t>e</t>
    </r>
    <r>
      <rPr>
        <vertAlign val="subscript"/>
        <sz val="10"/>
        <rFont val="Arial"/>
        <family val="2"/>
      </rPr>
      <t xml:space="preserve">i </t>
    </r>
    <r>
      <rPr>
        <sz val="10"/>
        <rFont val="Arial"/>
        <family val="2"/>
      </rPr>
      <t>: number of edges existing between the k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nodes that connected to node i</t>
    </r>
  </si>
  <si>
    <t xml:space="preserve">    N : Total number of nodes</t>
  </si>
  <si>
    <r>
      <t xml:space="preserve">    k</t>
    </r>
    <r>
      <rPr>
        <vertAlign val="subscript"/>
        <sz val="10"/>
        <rFont val="Arial"/>
        <family val="2"/>
      </rPr>
      <t xml:space="preserve">i </t>
    </r>
    <r>
      <rPr>
        <sz val="10"/>
        <rFont val="Arial"/>
        <family val="0"/>
      </rPr>
      <t>: degree of node i</t>
    </r>
  </si>
  <si>
    <t xml:space="preserve">    i : ith node</t>
  </si>
  <si>
    <r>
      <t>d</t>
    </r>
    <r>
      <rPr>
        <vertAlign val="subscript"/>
        <sz val="10"/>
        <rFont val="Arial"/>
        <family val="2"/>
      </rPr>
      <t xml:space="preserve">ij </t>
    </r>
    <r>
      <rPr>
        <sz val="10"/>
        <rFont val="Arial"/>
        <family val="0"/>
      </rPr>
      <t>: shortest path length between node</t>
    </r>
    <r>
      <rPr>
        <sz val="10"/>
        <rFont val="Arial"/>
        <family val="2"/>
      </rPr>
      <t xml:space="preserve"> i</t>
    </r>
    <r>
      <rPr>
        <sz val="10"/>
        <rFont val="Arial"/>
        <family val="0"/>
      </rPr>
      <t xml:space="preserve"> and   node j</t>
    </r>
  </si>
  <si>
    <t xml:space="preserve"> k : degree</t>
  </si>
  <si>
    <t xml:space="preserve"> P(k) : probability of finding a node with degree k</t>
  </si>
  <si>
    <t xml:space="preserve"> a : interception on Y axis on a log-log plot</t>
  </si>
  <si>
    <t xml:space="preserve">    : slope of the distribution on a log-log plot</t>
  </si>
  <si>
    <t>Clustering coefficient</t>
  </si>
  <si>
    <t>http://us.expasy.org/tools/pscale/PolarityGrantham.html</t>
  </si>
  <si>
    <t>Grantham, 1974</t>
  </si>
  <si>
    <t>Secondary structure</t>
  </si>
  <si>
    <t>http://abs.cit.nih.gov/gor/</t>
  </si>
  <si>
    <r>
      <t xml:space="preserve">Garnier, </t>
    </r>
    <r>
      <rPr>
        <i/>
        <sz val="10"/>
        <rFont val="Arial"/>
        <family val="2"/>
      </rPr>
      <t>et al</t>
    </r>
    <r>
      <rPr>
        <sz val="10"/>
        <rFont val="Arial"/>
        <family val="0"/>
      </rPr>
      <t>. 1996</t>
    </r>
  </si>
  <si>
    <t>Predicted by GOR IV</t>
  </si>
  <si>
    <t>Results*</t>
  </si>
  <si>
    <t>L</t>
  </si>
  <si>
    <t>D</t>
  </si>
  <si>
    <t>K</t>
  </si>
  <si>
    <t>Standard Error</t>
  </si>
  <si>
    <t>Expression levels</t>
  </si>
  <si>
    <t>S</t>
  </si>
  <si>
    <t>≥13</t>
  </si>
  <si>
    <t>Total number of proteins</t>
  </si>
  <si>
    <t>Solubility</t>
  </si>
  <si>
    <t>A. Length</t>
  </si>
  <si>
    <t>B. Polarity</t>
  </si>
  <si>
    <t>C. Solubility</t>
  </si>
  <si>
    <t>A. helices</t>
  </si>
  <si>
    <t>B. Strands</t>
  </si>
  <si>
    <t>C. Coils</t>
  </si>
  <si>
    <t>Fraction</t>
  </si>
  <si>
    <t>Proteins with functional annotations</t>
  </si>
  <si>
    <t>Proteins without functional annotations</t>
  </si>
  <si>
    <t>R</t>
  </si>
  <si>
    <t>T</t>
  </si>
  <si>
    <r>
      <t>R</t>
    </r>
    <r>
      <rPr>
        <vertAlign val="superscript"/>
        <sz val="10"/>
        <rFont val="Arial"/>
        <family val="2"/>
      </rPr>
      <t>2</t>
    </r>
  </si>
  <si>
    <t>P</t>
  </si>
  <si>
    <t># of TMs</t>
  </si>
  <si>
    <t># of Total proteins</t>
  </si>
  <si>
    <t>Ratio</t>
  </si>
  <si>
    <t># of intxns between TMS</t>
  </si>
  <si>
    <t># of total intxns</t>
  </si>
  <si>
    <t>Expected</t>
  </si>
  <si>
    <t>Observed</t>
  </si>
  <si>
    <t>EM</t>
  </si>
  <si>
    <t>OM</t>
  </si>
  <si>
    <t>EI</t>
  </si>
  <si>
    <t>OI</t>
  </si>
  <si>
    <t>B</t>
  </si>
  <si>
    <t>A</t>
  </si>
  <si>
    <t>Standard Diviation:</t>
  </si>
  <si>
    <t>Average links for level12 are:</t>
  </si>
  <si>
    <t>Total number:</t>
  </si>
  <si>
    <t>Average links for level11 are:</t>
  </si>
  <si>
    <t>Average links for level10 are:</t>
  </si>
  <si>
    <t>Average links for level9 are:</t>
  </si>
  <si>
    <t>Average links for level8 are:</t>
  </si>
  <si>
    <t>Average links for level7 are:</t>
  </si>
  <si>
    <t>Average links for level6 are:</t>
  </si>
  <si>
    <t>Average links for level5 are:</t>
  </si>
  <si>
    <t>Average links for level4 are:</t>
  </si>
  <si>
    <t>Average links for level3 are:</t>
  </si>
  <si>
    <t>Average links for level2 are:</t>
  </si>
  <si>
    <t>Average links for level1 are:</t>
  </si>
  <si>
    <t>All</t>
  </si>
  <si>
    <t>Protein length</t>
  </si>
  <si>
    <t>Manual</t>
  </si>
  <si>
    <t>Pull-down</t>
  </si>
  <si>
    <t>Y2H</t>
  </si>
  <si>
    <t>vector_size.txt</t>
  </si>
  <si>
    <t>maximal shortest distance between any two nodes</t>
  </si>
  <si>
    <t>MIPS complex catalogs</t>
  </si>
  <si>
    <t>MIPS Functional catalogs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</si>
</sst>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0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6"/>
      <name val="Arial"/>
      <family val="0"/>
    </font>
    <font>
      <vertAlign val="subscript"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.5"/>
      <name val="Arial"/>
      <family val="2"/>
    </font>
    <font>
      <vertAlign val="superscript"/>
      <sz val="11.5"/>
      <name val="Arial"/>
      <family val="2"/>
    </font>
    <font>
      <sz val="11.75"/>
      <name val="Arial"/>
      <family val="2"/>
    </font>
    <font>
      <sz val="14"/>
      <name val="Arial"/>
      <family val="2"/>
    </font>
    <font>
      <sz val="9.5"/>
      <name val="Arial"/>
      <family val="0"/>
    </font>
    <font>
      <vertAlign val="superscript"/>
      <sz val="10"/>
      <name val="Arial"/>
      <family val="0"/>
    </font>
    <font>
      <vertAlign val="superscript"/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" xfId="0" applyFill="1" applyBorder="1" applyAlignment="1">
      <alignment horizontal="center" vertical="center"/>
    </xf>
    <xf numFmtId="49" fontId="0" fillId="0" borderId="3" xfId="0" applyNumberFormat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 wrapText="1"/>
    </xf>
    <xf numFmtId="49" fontId="0" fillId="0" borderId="5" xfId="0" applyNumberFormat="1" applyBorder="1" applyAlignment="1">
      <alignment horizontal="left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8" xfId="0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75"/>
          <c:y val="0"/>
          <c:w val="0.906"/>
          <c:h val="0.91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latin typeface="Arial"/>
                        <a:ea typeface="Arial"/>
                        <a:cs typeface="Arial"/>
                      </a:rPr>
                      <a:t>K = 10.82LnE + 27.56
R</a:t>
                    </a:r>
                    <a:r>
                      <a:rPr lang="en-US" cap="none" sz="115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150" b="0" i="0" u="none" baseline="0">
                        <a:latin typeface="Arial"/>
                        <a:ea typeface="Arial"/>
                        <a:cs typeface="Arial"/>
                      </a:rPr>
                      <a:t> = 0.9099
P &lt; 10</a:t>
                    </a:r>
                    <a:r>
                      <a:rPr lang="en-US" cap="none" sz="1150" b="0" i="0" u="none" baseline="30000">
                        <a:latin typeface="Arial"/>
                        <a:ea typeface="Arial"/>
                        <a:cs typeface="Arial"/>
                      </a:rPr>
                      <a:t>-8</a:t>
                    </a:r>
                  </a:p>
                </c:rich>
              </c:tx>
              <c:numFmt formatCode="General" sourceLinked="1"/>
            </c:trendlineLbl>
          </c:trendline>
          <c:errBars>
            <c:errDir val="y"/>
            <c:errBarType val="both"/>
            <c:errValType val="cust"/>
            <c:plus>
              <c:numRef>
                <c:f>Fig2!$C$3:$C$15</c:f>
                <c:numCache>
                  <c:ptCount val="13"/>
                  <c:pt idx="0">
                    <c:v>1.42672333225267</c:v>
                  </c:pt>
                  <c:pt idx="1">
                    <c:v>1.55083125622702</c:v>
                  </c:pt>
                  <c:pt idx="2">
                    <c:v>1.72324153732807</c:v>
                  </c:pt>
                  <c:pt idx="3">
                    <c:v>1.90625290693837</c:v>
                  </c:pt>
                  <c:pt idx="4">
                    <c:v>1.96157675773325</c:v>
                  </c:pt>
                  <c:pt idx="5">
                    <c:v>2.1184285045258</c:v>
                  </c:pt>
                  <c:pt idx="6">
                    <c:v>2.30425484270963</c:v>
                  </c:pt>
                  <c:pt idx="7">
                    <c:v>2.57962284510517</c:v>
                  </c:pt>
                  <c:pt idx="8">
                    <c:v>2.64911786917165</c:v>
                  </c:pt>
                  <c:pt idx="9">
                    <c:v>3.45976601085283</c:v>
                  </c:pt>
                  <c:pt idx="10">
                    <c:v>4.10641209184913</c:v>
                  </c:pt>
                  <c:pt idx="11">
                    <c:v>3.97357906696289</c:v>
                  </c:pt>
                  <c:pt idx="12">
                    <c:v>6.08296301713344</c:v>
                  </c:pt>
                </c:numCache>
              </c:numRef>
            </c:plus>
            <c:minus>
              <c:numRef>
                <c:f>Fig2!$C$3:$C$15</c:f>
                <c:numCache>
                  <c:ptCount val="13"/>
                  <c:pt idx="0">
                    <c:v>1.42672333225267</c:v>
                  </c:pt>
                  <c:pt idx="1">
                    <c:v>1.55083125622702</c:v>
                  </c:pt>
                  <c:pt idx="2">
                    <c:v>1.72324153732807</c:v>
                  </c:pt>
                  <c:pt idx="3">
                    <c:v>1.90625290693837</c:v>
                  </c:pt>
                  <c:pt idx="4">
                    <c:v>1.96157675773325</c:v>
                  </c:pt>
                  <c:pt idx="5">
                    <c:v>2.1184285045258</c:v>
                  </c:pt>
                  <c:pt idx="6">
                    <c:v>2.30425484270963</c:v>
                  </c:pt>
                  <c:pt idx="7">
                    <c:v>2.57962284510517</c:v>
                  </c:pt>
                  <c:pt idx="8">
                    <c:v>2.64911786917165</c:v>
                  </c:pt>
                  <c:pt idx="9">
                    <c:v>3.45976601085283</c:v>
                  </c:pt>
                  <c:pt idx="10">
                    <c:v>4.10641209184913</c:v>
                  </c:pt>
                  <c:pt idx="11">
                    <c:v>3.97357906696289</c:v>
                  </c:pt>
                  <c:pt idx="12">
                    <c:v>6.08296301713344</c:v>
                  </c:pt>
                </c:numCache>
              </c:numRef>
            </c:minus>
            <c:noEndCap val="0"/>
          </c:errBars>
          <c:xVal>
            <c:numRef>
              <c:f>Fig2!$A$3:$A$15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Fig2!$B$3:$B$15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56770562"/>
        <c:axId val="41173011"/>
      </c:scatterChart>
      <c:valAx>
        <c:axId val="56770562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Expression level (lnE)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1173011"/>
        <c:crosses val="autoZero"/>
        <c:crossBetween val="midCat"/>
        <c:dispUnits/>
      </c:valAx>
      <c:valAx>
        <c:axId val="411730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Average degree 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6770562"/>
        <c:crossesAt val="0.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2625"/>
          <c:w val="0.92775"/>
          <c:h val="0.86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K = -76.67M + 66.05
R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 = 0.8769
P &lt; 10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-5</a:t>
                    </a:r>
                  </a:p>
                </c:rich>
              </c:tx>
              <c:numFmt formatCode="General" sourceLinked="1"/>
            </c:trendlineLbl>
          </c:trendline>
          <c:errBars>
            <c:errDir val="y"/>
            <c:errBarType val="both"/>
            <c:errValType val="cust"/>
            <c:plus>
              <c:numRef>
                <c:f>Fig5!$D$23:$D$29</c:f>
                <c:numCache>
                  <c:ptCount val="7"/>
                  <c:pt idx="0">
                    <c:v>2.02069245112174</c:v>
                  </c:pt>
                  <c:pt idx="1">
                    <c:v>2.10203344881329</c:v>
                  </c:pt>
                  <c:pt idx="2">
                    <c:v>1.39684972417793</c:v>
                  </c:pt>
                  <c:pt idx="3">
                    <c:v>1.62916619114188</c:v>
                  </c:pt>
                  <c:pt idx="4">
                    <c:v>1.45519784205633</c:v>
                  </c:pt>
                  <c:pt idx="5">
                    <c:v>1.19214947873732</c:v>
                  </c:pt>
                  <c:pt idx="6">
                    <c:v>2.24199109023681</c:v>
                  </c:pt>
                </c:numCache>
              </c:numRef>
            </c:plus>
            <c:minus>
              <c:numRef>
                <c:f>Fig5!$D$23:$D$29</c:f>
                <c:numCache>
                  <c:ptCount val="7"/>
                  <c:pt idx="0">
                    <c:v>2.02069245112174</c:v>
                  </c:pt>
                  <c:pt idx="1">
                    <c:v>2.10203344881329</c:v>
                  </c:pt>
                  <c:pt idx="2">
                    <c:v>1.39684972417793</c:v>
                  </c:pt>
                  <c:pt idx="3">
                    <c:v>1.62916619114188</c:v>
                  </c:pt>
                  <c:pt idx="4">
                    <c:v>1.45519784205633</c:v>
                  </c:pt>
                  <c:pt idx="5">
                    <c:v>1.19214947873732</c:v>
                  </c:pt>
                  <c:pt idx="6">
                    <c:v>2.24199109023681</c:v>
                  </c:pt>
                </c:numCache>
              </c:numRef>
            </c:minus>
            <c:noEndCap val="0"/>
          </c:errBars>
          <c:xVal>
            <c:numRef>
              <c:f>Fig5!$B$23:$B$29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Fig5!$C$23:$C$29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21759612"/>
        <c:axId val="61618781"/>
      </c:scatterChart>
      <c:valAx>
        <c:axId val="21759612"/>
        <c:scaling>
          <c:orientation val="minMax"/>
          <c:min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Fraction of random coil (M)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618781"/>
        <c:crosses val="autoZero"/>
        <c:crossBetween val="midCat"/>
        <c:dispUnits/>
      </c:valAx>
      <c:valAx>
        <c:axId val="61618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Average degree (K)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7596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Fig6!$D$2:$D$3</c:f>
              <c:strCache>
                <c:ptCount val="1"/>
                <c:pt idx="0">
                  <c:v>Proteins with functional annotations Proteins without functional annotations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Fig6!$F$2:$F$3</c:f>
                <c:numCache>
                  <c:ptCount val="2"/>
                  <c:pt idx="0">
                    <c:v>0.946783501112817</c:v>
                  </c:pt>
                  <c:pt idx="1">
                    <c:v>0.83787386945524</c:v>
                  </c:pt>
                </c:numCache>
              </c:numRef>
            </c:plus>
            <c:noEndCap val="0"/>
          </c:errBars>
          <c:cat>
            <c:strRef>
              <c:f>Fig6!$D$2:$D$3</c:f>
              <c:strCache/>
            </c:strRef>
          </c:cat>
          <c:val>
            <c:numRef>
              <c:f>Fig6!$E$2:$E$3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17698118"/>
        <c:axId val="25065335"/>
      </c:barChart>
      <c:catAx>
        <c:axId val="17698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5065335"/>
        <c:crosses val="autoZero"/>
        <c:auto val="1"/>
        <c:lblOffset val="100"/>
        <c:noMultiLvlLbl val="0"/>
      </c:catAx>
      <c:valAx>
        <c:axId val="250653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Average degree 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769811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K = 0.0186N + 19.09
R</a:t>
                    </a:r>
                    <a:r>
                      <a:rPr lang="en-US" cap="none" sz="12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 = 0.8553
P &lt; 10</a:t>
                    </a:r>
                    <a:r>
                      <a:rPr lang="en-US" cap="none" sz="1200" b="0" i="0" u="none" baseline="30000">
                        <a:latin typeface="Arial"/>
                        <a:ea typeface="Arial"/>
                        <a:cs typeface="Arial"/>
                      </a:rPr>
                      <a:t>-6</a:t>
                    </a:r>
                  </a:p>
                </c:rich>
              </c:tx>
              <c:numFmt formatCode="General" sourceLinked="1"/>
            </c:trendlineLbl>
          </c:trendline>
          <c:errBars>
            <c:errDir val="y"/>
            <c:errBarType val="both"/>
            <c:errValType val="cust"/>
            <c:plus>
              <c:numRef>
                <c:f>Fig7!$J$42:$J$53</c:f>
                <c:numCache>
                  <c:ptCount val="12"/>
                  <c:pt idx="0">
                    <c:v>2.34638794721548</c:v>
                  </c:pt>
                  <c:pt idx="1">
                    <c:v>1.86347762699309</c:v>
                  </c:pt>
                  <c:pt idx="2">
                    <c:v>1.65408979194625</c:v>
                  </c:pt>
                  <c:pt idx="3">
                    <c:v>2.10374348277596</c:v>
                  </c:pt>
                  <c:pt idx="4">
                    <c:v>2.10898421891347</c:v>
                  </c:pt>
                  <c:pt idx="5">
                    <c:v>2.32201477357181</c:v>
                  </c:pt>
                  <c:pt idx="6">
                    <c:v>2.4078091507105</c:v>
                  </c:pt>
                  <c:pt idx="7">
                    <c:v>2.37880511481124</c:v>
                  </c:pt>
                  <c:pt idx="8">
                    <c:v>2.39726510051394</c:v>
                  </c:pt>
                  <c:pt idx="9">
                    <c:v>1.90129325613612</c:v>
                  </c:pt>
                  <c:pt idx="10">
                    <c:v>2.41325123296683</c:v>
                  </c:pt>
                  <c:pt idx="11">
                    <c:v>3.20006118094101</c:v>
                  </c:pt>
                </c:numCache>
              </c:numRef>
            </c:plus>
            <c:minus>
              <c:numRef>
                <c:f>Fig7!$J$42:$J$53</c:f>
                <c:numCache>
                  <c:ptCount val="12"/>
                  <c:pt idx="0">
                    <c:v>2.34638794721548</c:v>
                  </c:pt>
                  <c:pt idx="1">
                    <c:v>1.86347762699309</c:v>
                  </c:pt>
                  <c:pt idx="2">
                    <c:v>1.65408979194625</c:v>
                  </c:pt>
                  <c:pt idx="3">
                    <c:v>2.10374348277596</c:v>
                  </c:pt>
                  <c:pt idx="4">
                    <c:v>2.10898421891347</c:v>
                  </c:pt>
                  <c:pt idx="5">
                    <c:v>2.32201477357181</c:v>
                  </c:pt>
                  <c:pt idx="6">
                    <c:v>2.4078091507105</c:v>
                  </c:pt>
                  <c:pt idx="7">
                    <c:v>2.37880511481124</c:v>
                  </c:pt>
                  <c:pt idx="8">
                    <c:v>2.39726510051394</c:v>
                  </c:pt>
                  <c:pt idx="9">
                    <c:v>1.90129325613612</c:v>
                  </c:pt>
                  <c:pt idx="10">
                    <c:v>2.41325123296683</c:v>
                  </c:pt>
                  <c:pt idx="11">
                    <c:v>3.20006118094101</c:v>
                  </c:pt>
                </c:numCache>
              </c:numRef>
            </c:minus>
            <c:noEndCap val="0"/>
          </c:errBars>
          <c:xVal>
            <c:numRef>
              <c:f>Fig7!$B$42:$B$53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Fig7!$F$42:$F$53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24261424"/>
        <c:axId val="17026225"/>
      </c:scatterChart>
      <c:valAx>
        <c:axId val="24261424"/>
        <c:scaling>
          <c:orientation val="minMax"/>
          <c:max val="1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Protein length (# of amino acid, 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7026225"/>
        <c:crosses val="autoZero"/>
        <c:crossBetween val="midCat"/>
        <c:dispUnits/>
        <c:majorUnit val="500"/>
      </c:valAx>
      <c:valAx>
        <c:axId val="17026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Average degree 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4261424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K = 0.0063N + 44.56
R</a:t>
                    </a:r>
                    <a:r>
                      <a:rPr lang="en-US" cap="none" sz="12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 = 0.1318
P = 0.2329</a:t>
                    </a:r>
                  </a:p>
                </c:rich>
              </c:tx>
              <c:numFmt formatCode="General" sourceLinked="1"/>
            </c:trendlineLbl>
          </c:trendline>
          <c:errBars>
            <c:errDir val="y"/>
            <c:errBarType val="both"/>
            <c:errValType val="cust"/>
            <c:plus>
              <c:numRef>
                <c:f>Fig7!$J$16:$J$27</c:f>
                <c:numCache>
                  <c:ptCount val="12"/>
                  <c:pt idx="0">
                    <c:v>9.75572076764334</c:v>
                  </c:pt>
                  <c:pt idx="1">
                    <c:v>5.95622736311109</c:v>
                  </c:pt>
                  <c:pt idx="2">
                    <c:v>3.31643824175507</c:v>
                  </c:pt>
                  <c:pt idx="3">
                    <c:v>4.21444611572318</c:v>
                  </c:pt>
                  <c:pt idx="4">
                    <c:v>3.94002491061875</c:v>
                  </c:pt>
                  <c:pt idx="5">
                    <c:v>4.15931674975908</c:v>
                  </c:pt>
                  <c:pt idx="6">
                    <c:v>4.01652152326157</c:v>
                  </c:pt>
                  <c:pt idx="7">
                    <c:v>4.1917670912393</c:v>
                  </c:pt>
                  <c:pt idx="8">
                    <c:v>3.62205359629318</c:v>
                  </c:pt>
                  <c:pt idx="9">
                    <c:v>2.93822181481335</c:v>
                  </c:pt>
                  <c:pt idx="10">
                    <c:v>3.53550734296977</c:v>
                  </c:pt>
                  <c:pt idx="11">
                    <c:v>3.89047335844944</c:v>
                  </c:pt>
                </c:numCache>
              </c:numRef>
            </c:plus>
            <c:minus>
              <c:numRef>
                <c:f>Fig7!$J$16:$J$27</c:f>
                <c:numCache>
                  <c:ptCount val="12"/>
                  <c:pt idx="0">
                    <c:v>9.75572076764334</c:v>
                  </c:pt>
                  <c:pt idx="1">
                    <c:v>5.95622736311109</c:v>
                  </c:pt>
                  <c:pt idx="2">
                    <c:v>3.31643824175507</c:v>
                  </c:pt>
                  <c:pt idx="3">
                    <c:v>4.21444611572318</c:v>
                  </c:pt>
                  <c:pt idx="4">
                    <c:v>3.94002491061875</c:v>
                  </c:pt>
                  <c:pt idx="5">
                    <c:v>4.15931674975908</c:v>
                  </c:pt>
                  <c:pt idx="6">
                    <c:v>4.01652152326157</c:v>
                  </c:pt>
                  <c:pt idx="7">
                    <c:v>4.1917670912393</c:v>
                  </c:pt>
                  <c:pt idx="8">
                    <c:v>3.62205359629318</c:v>
                  </c:pt>
                  <c:pt idx="9">
                    <c:v>2.93822181481335</c:v>
                  </c:pt>
                  <c:pt idx="10">
                    <c:v>3.53550734296977</c:v>
                  </c:pt>
                  <c:pt idx="11">
                    <c:v>3.89047335844944</c:v>
                  </c:pt>
                </c:numCache>
              </c:numRef>
            </c:minus>
            <c:noEndCap val="0"/>
          </c:errBars>
          <c:xVal>
            <c:numRef>
              <c:f>Fig7!$B$16:$B$27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Fig7!$F$16:$F$27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19018298"/>
        <c:axId val="36946955"/>
      </c:scatterChart>
      <c:valAx>
        <c:axId val="19018298"/>
        <c:scaling>
          <c:orientation val="minMax"/>
          <c:max val="1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Protein length (# of amino acid, 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6946955"/>
        <c:crosses val="autoZero"/>
        <c:crossBetween val="midCat"/>
        <c:dispUnits/>
        <c:majorUnit val="500"/>
      </c:valAx>
      <c:valAx>
        <c:axId val="36946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Average degree 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018298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Fig7!$J$29:$J$40</c:f>
                <c:numCache>
                  <c:ptCount val="12"/>
                  <c:pt idx="0">
                    <c:v>1.40781763421013</c:v>
                  </c:pt>
                  <c:pt idx="1">
                    <c:v>1.22737064628157</c:v>
                  </c:pt>
                  <c:pt idx="2">
                    <c:v>1.0416206342538</c:v>
                  </c:pt>
                  <c:pt idx="3">
                    <c:v>0.792541111841275</c:v>
                  </c:pt>
                  <c:pt idx="4">
                    <c:v>0.437453413809164</c:v>
                  </c:pt>
                  <c:pt idx="5">
                    <c:v>0.499605423517245</c:v>
                  </c:pt>
                  <c:pt idx="6">
                    <c:v>0.408728362191328</c:v>
                  </c:pt>
                  <c:pt idx="7">
                    <c:v>0.395482097102001</c:v>
                  </c:pt>
                  <c:pt idx="8">
                    <c:v>0.439512699677784</c:v>
                  </c:pt>
                  <c:pt idx="9">
                    <c:v>0.431452391036423</c:v>
                  </c:pt>
                  <c:pt idx="10">
                    <c:v>0.3168704145883</c:v>
                  </c:pt>
                  <c:pt idx="11">
                    <c:v>1.01239159738808</c:v>
                  </c:pt>
                </c:numCache>
              </c:numRef>
            </c:plus>
            <c:minus>
              <c:numRef>
                <c:f>Fig7!$J$29:$J$40</c:f>
                <c:numCache>
                  <c:ptCount val="12"/>
                  <c:pt idx="0">
                    <c:v>1.40781763421013</c:v>
                  </c:pt>
                  <c:pt idx="1">
                    <c:v>1.22737064628157</c:v>
                  </c:pt>
                  <c:pt idx="2">
                    <c:v>1.0416206342538</c:v>
                  </c:pt>
                  <c:pt idx="3">
                    <c:v>0.792541111841275</c:v>
                  </c:pt>
                  <c:pt idx="4">
                    <c:v>0.437453413809164</c:v>
                  </c:pt>
                  <c:pt idx="5">
                    <c:v>0.499605423517245</c:v>
                  </c:pt>
                  <c:pt idx="6">
                    <c:v>0.408728362191328</c:v>
                  </c:pt>
                  <c:pt idx="7">
                    <c:v>0.395482097102001</c:v>
                  </c:pt>
                  <c:pt idx="8">
                    <c:v>0.439512699677784</c:v>
                  </c:pt>
                  <c:pt idx="9">
                    <c:v>0.431452391036423</c:v>
                  </c:pt>
                  <c:pt idx="10">
                    <c:v>0.3168704145883</c:v>
                  </c:pt>
                  <c:pt idx="11">
                    <c:v>1.01239159738808</c:v>
                  </c:pt>
                </c:numCache>
              </c:numRef>
            </c:minus>
            <c:noEndCap val="0"/>
          </c:errBars>
          <c:xVal>
            <c:numRef>
              <c:f>Fig7!$B$29:$B$40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Fig7!$F$29:$F$40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64087140"/>
        <c:axId val="39913349"/>
      </c:scatterChart>
      <c:valAx>
        <c:axId val="64087140"/>
        <c:scaling>
          <c:orientation val="minMax"/>
          <c:max val="1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Protein length (# of amino acid, 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913349"/>
        <c:crosses val="autoZero"/>
        <c:crossBetween val="midCat"/>
        <c:dispUnits/>
        <c:majorUnit val="500"/>
      </c:valAx>
      <c:valAx>
        <c:axId val="39913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Average degree 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087140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K = 0.0015N + 2.261
R</a:t>
                    </a:r>
                    <a:r>
                      <a:rPr lang="en-US" cap="none" sz="12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 = 0.7345
P &lt; 10</a:t>
                    </a:r>
                    <a:r>
                      <a:rPr lang="en-US" cap="none" sz="1200" b="0" i="0" u="none" baseline="30000">
                        <a:latin typeface="Arial"/>
                        <a:ea typeface="Arial"/>
                        <a:cs typeface="Arial"/>
                      </a:rPr>
                      <a:t>-4</a:t>
                    </a:r>
                  </a:p>
                </c:rich>
              </c:tx>
              <c:numFmt formatCode="General" sourceLinked="1"/>
            </c:trendlineLbl>
          </c:trendline>
          <c:errBars>
            <c:errDir val="y"/>
            <c:errBarType val="both"/>
            <c:errValType val="cust"/>
            <c:plus>
              <c:numRef>
                <c:f>Fig7!$J$3:$J$14</c:f>
                <c:numCache>
                  <c:ptCount val="12"/>
                  <c:pt idx="0">
                    <c:v>0.177280474282479</c:v>
                  </c:pt>
                  <c:pt idx="1">
                    <c:v>0.514615395642265</c:v>
                  </c:pt>
                  <c:pt idx="2">
                    <c:v>0.116974013028946</c:v>
                  </c:pt>
                  <c:pt idx="3">
                    <c:v>0.287994391242849</c:v>
                  </c:pt>
                  <c:pt idx="4">
                    <c:v>0.14316179759819</c:v>
                  </c:pt>
                  <c:pt idx="5">
                    <c:v>0.384019312215404</c:v>
                  </c:pt>
                  <c:pt idx="6">
                    <c:v>0.337251869728915</c:v>
                  </c:pt>
                  <c:pt idx="7">
                    <c:v>0.393543667103696</c:v>
                  </c:pt>
                  <c:pt idx="8">
                    <c:v>0.469387218429354</c:v>
                  </c:pt>
                  <c:pt idx="9">
                    <c:v>0.44990776251991</c:v>
                  </c:pt>
                  <c:pt idx="10">
                    <c:v>0.314372168195433</c:v>
                  </c:pt>
                  <c:pt idx="11">
                    <c:v>2.12597245241398</c:v>
                  </c:pt>
                </c:numCache>
              </c:numRef>
            </c:plus>
            <c:minus>
              <c:numRef>
                <c:f>Fig7!$J$3:$J$14</c:f>
                <c:numCache>
                  <c:ptCount val="12"/>
                  <c:pt idx="0">
                    <c:v>0.177280474282479</c:v>
                  </c:pt>
                  <c:pt idx="1">
                    <c:v>0.514615395642265</c:v>
                  </c:pt>
                  <c:pt idx="2">
                    <c:v>0.116974013028946</c:v>
                  </c:pt>
                  <c:pt idx="3">
                    <c:v>0.287994391242849</c:v>
                  </c:pt>
                  <c:pt idx="4">
                    <c:v>0.14316179759819</c:v>
                  </c:pt>
                  <c:pt idx="5">
                    <c:v>0.384019312215404</c:v>
                  </c:pt>
                  <c:pt idx="6">
                    <c:v>0.337251869728915</c:v>
                  </c:pt>
                  <c:pt idx="7">
                    <c:v>0.393543667103696</c:v>
                  </c:pt>
                  <c:pt idx="8">
                    <c:v>0.469387218429354</c:v>
                  </c:pt>
                  <c:pt idx="9">
                    <c:v>0.44990776251991</c:v>
                  </c:pt>
                  <c:pt idx="10">
                    <c:v>0.314372168195433</c:v>
                  </c:pt>
                  <c:pt idx="11">
                    <c:v>2.12597245241398</c:v>
                  </c:pt>
                </c:numCache>
              </c:numRef>
            </c:minus>
            <c:noEndCap val="0"/>
          </c:errBars>
          <c:xVal>
            <c:numRef>
              <c:f>Fig7!$B$3:$B$14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Fig7!$F$3:$F$14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23675822"/>
        <c:axId val="11755807"/>
      </c:scatterChart>
      <c:valAx>
        <c:axId val="23675822"/>
        <c:scaling>
          <c:orientation val="minMax"/>
          <c:max val="1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Protein length (# of amino acid, 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1755807"/>
        <c:crosses val="autoZero"/>
        <c:crossBetween val="midCat"/>
        <c:dispUnits/>
        <c:majorUnit val="500"/>
      </c:valAx>
      <c:valAx>
        <c:axId val="11755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Average degree 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3675822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Fig2!$A$3:$A$15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Fig2!$D$3:$D$15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35012780"/>
        <c:axId val="46679565"/>
      </c:scatterChart>
      <c:valAx>
        <c:axId val="35012780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Expression level (lnE)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6679565"/>
        <c:crosses val="autoZero"/>
        <c:crossBetween val="midCat"/>
        <c:dispUnits/>
      </c:valAx>
      <c:valAx>
        <c:axId val="46679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Clustering coefficient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5012780"/>
        <c:crossesAt val="0.1"/>
        <c:crossBetween val="midCat"/>
        <c:dispUnits/>
        <c:majorUnit val="0.1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25"/>
          <c:y val="0.03625"/>
          <c:w val="0.91"/>
          <c:h val="0.83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Fig2!$A$3:$A$15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Fig2!$E$3:$E$15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17462902"/>
        <c:axId val="22948391"/>
      </c:scatterChart>
      <c:valAx>
        <c:axId val="17462902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Expression level (lnE)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22948391"/>
        <c:crosses val="autoZero"/>
        <c:crossBetween val="midCat"/>
        <c:dispUnits/>
      </c:valAx>
      <c:valAx>
        <c:axId val="22948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Characteristic path length (L)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17462902"/>
        <c:crossesAt val="0.1"/>
        <c:crossBetween val="midCat"/>
        <c:dispUnits/>
        <c:majorUnit val="1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Fig2!$A$3:$A$15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Fig2!$F$3:$F$15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5208928"/>
        <c:axId val="46880353"/>
      </c:scatterChart>
      <c:valAx>
        <c:axId val="5208928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Expression level (lnE)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6880353"/>
        <c:crosses val="autoZero"/>
        <c:crossBetween val="midCat"/>
        <c:dispUnits/>
      </c:valAx>
      <c:valAx>
        <c:axId val="46880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Diameter (D)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08928"/>
        <c:crossesAt val="0.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2625"/>
          <c:w val="0.913"/>
          <c:h val="0.86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Fig3!$H$2:$H$15</c:f>
                <c:numCache>
                  <c:ptCount val="14"/>
                  <c:pt idx="0">
                    <c:v>0.232645987484</c:v>
                  </c:pt>
                  <c:pt idx="1">
                    <c:v>0.721904587660359</c:v>
                  </c:pt>
                  <c:pt idx="2">
                    <c:v>1.58022576066539</c:v>
                  </c:pt>
                  <c:pt idx="3">
                    <c:v>2.70114298859849</c:v>
                  </c:pt>
                  <c:pt idx="4">
                    <c:v>2.09979778465781</c:v>
                  </c:pt>
                  <c:pt idx="5">
                    <c:v>2.52058916795049</c:v>
                  </c:pt>
                  <c:pt idx="6">
                    <c:v>2.48158549623521</c:v>
                  </c:pt>
                  <c:pt idx="7">
                    <c:v>2.69540874417135</c:v>
                  </c:pt>
                  <c:pt idx="8">
                    <c:v>2.94661935174828</c:v>
                  </c:pt>
                  <c:pt idx="9">
                    <c:v>2.48600342776127</c:v>
                  </c:pt>
                  <c:pt idx="10">
                    <c:v>2.45308865955869</c:v>
                  </c:pt>
                  <c:pt idx="11">
                    <c:v>2.33550919143575</c:v>
                  </c:pt>
                  <c:pt idx="12">
                    <c:v>2.3176744066091</c:v>
                  </c:pt>
                  <c:pt idx="13">
                    <c:v>4.41261555089496</c:v>
                  </c:pt>
                </c:numCache>
              </c:numRef>
            </c:plus>
            <c:minus>
              <c:numRef>
                <c:f>Fig3!$H$2:$H$15</c:f>
                <c:numCache>
                  <c:ptCount val="14"/>
                  <c:pt idx="0">
                    <c:v>0.232645987484</c:v>
                  </c:pt>
                  <c:pt idx="1">
                    <c:v>0.721904587660359</c:v>
                  </c:pt>
                  <c:pt idx="2">
                    <c:v>1.58022576066539</c:v>
                  </c:pt>
                  <c:pt idx="3">
                    <c:v>2.70114298859849</c:v>
                  </c:pt>
                  <c:pt idx="4">
                    <c:v>2.09979778465781</c:v>
                  </c:pt>
                  <c:pt idx="5">
                    <c:v>2.52058916795049</c:v>
                  </c:pt>
                  <c:pt idx="6">
                    <c:v>2.48158549623521</c:v>
                  </c:pt>
                  <c:pt idx="7">
                    <c:v>2.69540874417135</c:v>
                  </c:pt>
                  <c:pt idx="8">
                    <c:v>2.94661935174828</c:v>
                  </c:pt>
                  <c:pt idx="9">
                    <c:v>2.48600342776127</c:v>
                  </c:pt>
                  <c:pt idx="10">
                    <c:v>2.45308865955869</c:v>
                  </c:pt>
                  <c:pt idx="11">
                    <c:v>2.33550919143575</c:v>
                  </c:pt>
                  <c:pt idx="12">
                    <c:v>2.3176744066091</c:v>
                  </c:pt>
                  <c:pt idx="13">
                    <c:v>4.41261555089496</c:v>
                  </c:pt>
                </c:numCache>
              </c:numRef>
            </c:minus>
            <c:noEndCap val="0"/>
          </c:errBars>
          <c:xVal>
            <c:numRef>
              <c:f>Fig3!$F$2:$F$15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Fig3!$G$2:$G$15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axId val="19269994"/>
        <c:axId val="39212219"/>
      </c:scatterChart>
      <c:valAx>
        <c:axId val="19269994"/>
        <c:scaling>
          <c:orientation val="minMax"/>
          <c:min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Protein polarity (P)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212219"/>
        <c:crosses val="autoZero"/>
        <c:crossBetween val="midCat"/>
        <c:dispUnits/>
      </c:valAx>
      <c:valAx>
        <c:axId val="392122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Average degree (K)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269994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2625"/>
          <c:w val="0.913"/>
          <c:h val="0.88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Fig3!$O$2:$O$15</c:f>
                <c:numCache>
                  <c:ptCount val="14"/>
                  <c:pt idx="0">
                    <c:v>0.7922603825307859</c:v>
                  </c:pt>
                  <c:pt idx="1">
                    <c:v>0.7982658775674375</c:v>
                  </c:pt>
                  <c:pt idx="2">
                    <c:v>0.7557874248559696</c:v>
                  </c:pt>
                  <c:pt idx="3">
                    <c:v>1.1022027770332645</c:v>
                  </c:pt>
                  <c:pt idx="4">
                    <c:v>2.7517743022098875</c:v>
                  </c:pt>
                  <c:pt idx="5">
                    <c:v>1.0999125875235314</c:v>
                  </c:pt>
                  <c:pt idx="6">
                    <c:v>0.9638729058372739</c:v>
                  </c:pt>
                  <c:pt idx="7">
                    <c:v>4.254076979489984</c:v>
                  </c:pt>
                  <c:pt idx="8">
                    <c:v>1.2641962491207615</c:v>
                  </c:pt>
                  <c:pt idx="9">
                    <c:v>4.668910562384126</c:v>
                  </c:pt>
                  <c:pt idx="10">
                    <c:v>3.149404181048569</c:v>
                  </c:pt>
                  <c:pt idx="11">
                    <c:v>5.39057933392942</c:v>
                  </c:pt>
                  <c:pt idx="12">
                    <c:v>0.5614641417822591</c:v>
                  </c:pt>
                  <c:pt idx="13">
                    <c:v>5.938040900619616</c:v>
                  </c:pt>
                </c:numCache>
              </c:numRef>
            </c:plus>
            <c:noEndCap val="0"/>
          </c:errBars>
          <c:cat>
            <c:strRef>
              <c:f>Fig3!$M$2:$M$15</c:f>
              <c:strCache/>
            </c:strRef>
          </c:cat>
          <c:val>
            <c:numRef>
              <c:f>Fig3!$N$2:$N$15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17365652"/>
        <c:axId val="22073141"/>
      </c:barChart>
      <c:catAx>
        <c:axId val="17365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Protein solubility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2073141"/>
        <c:crosses val="autoZero"/>
        <c:auto val="1"/>
        <c:lblOffset val="100"/>
        <c:noMultiLvlLbl val="0"/>
      </c:catAx>
      <c:valAx>
        <c:axId val="22073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Average degree (K)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736565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Fig4!$B$1:$E$1</c:f>
              <c:strCache/>
            </c:strRef>
          </c:cat>
          <c:val>
            <c:numRef>
              <c:f>(Fig4!$B$5:$C$5,Fig4!$E$5:$F$5)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4440542"/>
        <c:axId val="43093967"/>
      </c:barChart>
      <c:catAx>
        <c:axId val="64440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3093967"/>
        <c:crosses val="autoZero"/>
        <c:auto val="1"/>
        <c:lblOffset val="100"/>
        <c:noMultiLvlLbl val="0"/>
      </c:catAx>
      <c:valAx>
        <c:axId val="430939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Frequecy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44054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315"/>
          <c:w val="0.926"/>
          <c:h val="0.8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Fig5!$D$3:$D$9</c:f>
                <c:numCache>
                  <c:ptCount val="7"/>
                  <c:pt idx="0">
                    <c:v>1.20574248654278</c:v>
                  </c:pt>
                  <c:pt idx="1">
                    <c:v>1.30393198535524</c:v>
                  </c:pt>
                  <c:pt idx="2">
                    <c:v>1.45233791376719</c:v>
                  </c:pt>
                  <c:pt idx="3">
                    <c:v>1.62562233999989</c:v>
                  </c:pt>
                  <c:pt idx="4">
                    <c:v>1.5851992403675</c:v>
                  </c:pt>
                  <c:pt idx="5">
                    <c:v>2.18786334209233</c:v>
                  </c:pt>
                  <c:pt idx="6">
                    <c:v>3.91207424360439</c:v>
                  </c:pt>
                </c:numCache>
              </c:numRef>
            </c:plus>
            <c:minus>
              <c:numRef>
                <c:f>Fig5!$D$3:$D$9</c:f>
                <c:numCache>
                  <c:ptCount val="7"/>
                  <c:pt idx="0">
                    <c:v>1.20574248654278</c:v>
                  </c:pt>
                  <c:pt idx="1">
                    <c:v>1.30393198535524</c:v>
                  </c:pt>
                  <c:pt idx="2">
                    <c:v>1.45233791376719</c:v>
                  </c:pt>
                  <c:pt idx="3">
                    <c:v>1.62562233999989</c:v>
                  </c:pt>
                  <c:pt idx="4">
                    <c:v>1.5851992403675</c:v>
                  </c:pt>
                  <c:pt idx="5">
                    <c:v>2.18786334209233</c:v>
                  </c:pt>
                  <c:pt idx="6">
                    <c:v>3.91207424360439</c:v>
                  </c:pt>
                </c:numCache>
              </c:numRef>
            </c:minus>
            <c:noEndCap val="0"/>
          </c:errBars>
          <c:xVal>
            <c:numRef>
              <c:f>Fig5!$B$3:$B$9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Fig5!$C$3:$C$9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52301384"/>
        <c:axId val="950409"/>
      </c:scatterChart>
      <c:valAx>
        <c:axId val="52301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Fraction of helices (H)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50409"/>
        <c:crosses val="autoZero"/>
        <c:crossBetween val="midCat"/>
        <c:dispUnits/>
      </c:valAx>
      <c:valAx>
        <c:axId val="950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Average degree (K)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3013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2625"/>
          <c:w val="0.92775"/>
          <c:h val="0.86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K = -100.9S + 46.35
R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 = 0.9416
P &lt; 10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-7</a:t>
                    </a:r>
                  </a:p>
                </c:rich>
              </c:tx>
              <c:numFmt formatCode="General" sourceLinked="1"/>
            </c:trendlineLbl>
          </c:trendline>
          <c:errBars>
            <c:errDir val="y"/>
            <c:errBarType val="both"/>
            <c:errValType val="cust"/>
            <c:plus>
              <c:numRef>
                <c:f>Fig5!$D$13:$D$19</c:f>
                <c:numCache>
                  <c:ptCount val="7"/>
                  <c:pt idx="0">
                    <c:v>1.76279327759591</c:v>
                  </c:pt>
                  <c:pt idx="1">
                    <c:v>2.02433702919322</c:v>
                  </c:pt>
                  <c:pt idx="2">
                    <c:v>1.50570144601933</c:v>
                  </c:pt>
                  <c:pt idx="3">
                    <c:v>1.56542811986593</c:v>
                  </c:pt>
                  <c:pt idx="4">
                    <c:v>1.48535143070846</c:v>
                  </c:pt>
                  <c:pt idx="5">
                    <c:v>1.44589583329784</c:v>
                  </c:pt>
                  <c:pt idx="6">
                    <c:v>1.88311734320377</c:v>
                  </c:pt>
                </c:numCache>
              </c:numRef>
            </c:plus>
            <c:minus>
              <c:numRef>
                <c:f>Fig5!$D$13:$D$19</c:f>
                <c:numCache>
                  <c:ptCount val="7"/>
                  <c:pt idx="0">
                    <c:v>1.76279327759591</c:v>
                  </c:pt>
                  <c:pt idx="1">
                    <c:v>2.02433702919322</c:v>
                  </c:pt>
                  <c:pt idx="2">
                    <c:v>1.50570144601933</c:v>
                  </c:pt>
                  <c:pt idx="3">
                    <c:v>1.56542811986593</c:v>
                  </c:pt>
                  <c:pt idx="4">
                    <c:v>1.48535143070846</c:v>
                  </c:pt>
                  <c:pt idx="5">
                    <c:v>1.44589583329784</c:v>
                  </c:pt>
                  <c:pt idx="6">
                    <c:v>1.88311734320377</c:v>
                  </c:pt>
                </c:numCache>
              </c:numRef>
            </c:minus>
            <c:noEndCap val="0"/>
          </c:errBars>
          <c:xVal>
            <c:numRef>
              <c:f>Fig5!$B$13:$B$19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Fig5!$C$13:$C$19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8553682"/>
        <c:axId val="9874275"/>
      </c:scatterChart>
      <c:valAx>
        <c:axId val="85536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Fraction of strands (S)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74275"/>
        <c:crosses val="autoZero"/>
        <c:crossBetween val="midCat"/>
        <c:dispUnits/>
      </c:valAx>
      <c:valAx>
        <c:axId val="9874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Average degree (K)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5536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6.emf" /><Relationship Id="rId7" Type="http://schemas.openxmlformats.org/officeDocument/2006/relationships/image" Target="../media/image6.emf" /><Relationship Id="rId8" Type="http://schemas.openxmlformats.org/officeDocument/2006/relationships/image" Target="../media/image3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0.1615</cdr:x>
      <cdr:y>0.07175</cdr:y>
    </cdr:from>
    <cdr:to>
      <cdr:x>0.2145</cdr:x>
      <cdr:y>0.17575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" y="190500"/>
          <a:ext cx="2476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</cdr:x>
      <cdr:y>0.0825</cdr:y>
    </cdr:from>
    <cdr:to>
      <cdr:x>0.1415</cdr:x>
      <cdr:y>0.1555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304800"/>
          <a:ext cx="219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0.81775</cdr:x>
      <cdr:y>0.383</cdr:y>
    </cdr:from>
    <cdr:to>
      <cdr:x>0.9405</cdr:x>
      <cdr:y>0.49275</cdr:y>
    </cdr:to>
    <cdr:sp>
      <cdr:nvSpPr>
        <cdr:cNvPr id="2" name="TextBox 2"/>
        <cdr:cNvSpPr txBox="1">
          <a:spLocks noChangeArrowheads="1"/>
        </cdr:cNvSpPr>
      </cdr:nvSpPr>
      <cdr:spPr>
        <a:xfrm>
          <a:off x="4819650" y="1409700"/>
          <a:ext cx="7239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 &lt; 10</a:t>
          </a:r>
          <a:r>
            <a:rPr lang="en-US" cap="none" sz="1200" b="1" i="0" u="none" baseline="30000">
              <a:latin typeface="Arial"/>
              <a:ea typeface="Arial"/>
              <a:cs typeface="Arial"/>
            </a:rPr>
            <a:t>-12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</cdr:x>
      <cdr:y>0.0695</cdr:y>
    </cdr:from>
    <cdr:to>
      <cdr:x>0.15675</cdr:x>
      <cdr:y>0.14175</cdr:y>
    </cdr:to>
    <cdr:sp>
      <cdr:nvSpPr>
        <cdr:cNvPr id="1" name="TextBox 1"/>
        <cdr:cNvSpPr txBox="1">
          <a:spLocks noChangeArrowheads="1"/>
        </cdr:cNvSpPr>
      </cdr:nvSpPr>
      <cdr:spPr>
        <a:xfrm>
          <a:off x="704850" y="257175"/>
          <a:ext cx="219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B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0.1225</cdr:x>
      <cdr:y>0.0695</cdr:y>
    </cdr:from>
    <cdr:to>
      <cdr:x>0.16</cdr:x>
      <cdr:y>0.14175</cdr:y>
    </cdr:to>
    <cdr:sp>
      <cdr:nvSpPr>
        <cdr:cNvPr id="1" name="TextBox 1"/>
        <cdr:cNvSpPr txBox="1">
          <a:spLocks noChangeArrowheads="1"/>
        </cdr:cNvSpPr>
      </cdr:nvSpPr>
      <cdr:spPr>
        <a:xfrm>
          <a:off x="714375" y="257175"/>
          <a:ext cx="219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C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1</xdr:row>
      <xdr:rowOff>66675</xdr:rowOff>
    </xdr:from>
    <xdr:to>
      <xdr:col>14</xdr:col>
      <xdr:colOff>533400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3171825" y="228600"/>
        <a:ext cx="58959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123825</xdr:colOff>
      <xdr:row>24</xdr:row>
      <xdr:rowOff>47625</xdr:rowOff>
    </xdr:from>
    <xdr:to>
      <xdr:col>14</xdr:col>
      <xdr:colOff>533400</xdr:colOff>
      <xdr:row>47</xdr:row>
      <xdr:rowOff>28575</xdr:rowOff>
    </xdr:to>
    <xdr:graphicFrame>
      <xdr:nvGraphicFramePr>
        <xdr:cNvPr id="2" name="Chart 2"/>
        <xdr:cNvGraphicFramePr/>
      </xdr:nvGraphicFramePr>
      <xdr:xfrm>
        <a:off x="3171825" y="3933825"/>
        <a:ext cx="589597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123825</xdr:colOff>
      <xdr:row>47</xdr:row>
      <xdr:rowOff>28575</xdr:rowOff>
    </xdr:from>
    <xdr:to>
      <xdr:col>14</xdr:col>
      <xdr:colOff>533400</xdr:colOff>
      <xdr:row>70</xdr:row>
      <xdr:rowOff>9525</xdr:rowOff>
    </xdr:to>
    <xdr:graphicFrame>
      <xdr:nvGraphicFramePr>
        <xdr:cNvPr id="3" name="Chart 3"/>
        <xdr:cNvGraphicFramePr/>
      </xdr:nvGraphicFramePr>
      <xdr:xfrm>
        <a:off x="3171825" y="7658100"/>
        <a:ext cx="5895975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0.71975</cdr:x>
      <cdr:y>0.3135</cdr:y>
    </cdr:from>
    <cdr:to>
      <cdr:x>0.878</cdr:x>
      <cdr:y>0.409</cdr:y>
    </cdr:to>
    <cdr:sp>
      <cdr:nvSpPr>
        <cdr:cNvPr id="1" name="TextBox 1"/>
        <cdr:cNvSpPr txBox="1">
          <a:spLocks noChangeArrowheads="1"/>
        </cdr:cNvSpPr>
      </cdr:nvSpPr>
      <cdr:spPr>
        <a:xfrm>
          <a:off x="4238625" y="1152525"/>
          <a:ext cx="9334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 &lt; 10</a:t>
          </a:r>
          <a:r>
            <a:rPr lang="en-US" cap="none" sz="1400" b="1" i="0" u="none" baseline="30000">
              <a:latin typeface="Arial"/>
              <a:ea typeface="Arial"/>
              <a:cs typeface="Arial"/>
            </a:rPr>
            <a:t>-12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6</xdr:row>
      <xdr:rowOff>142875</xdr:rowOff>
    </xdr:from>
    <xdr:to>
      <xdr:col>12</xdr:col>
      <xdr:colOff>561975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1981200" y="2409825"/>
        <a:ext cx="58959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</cdr:x>
      <cdr:y>0.06875</cdr:y>
    </cdr:from>
    <cdr:to>
      <cdr:x>0.14775</cdr:x>
      <cdr:y>0.1415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276225"/>
          <a:ext cx="2095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0.12825</cdr:x>
      <cdr:y>0.0685</cdr:y>
    </cdr:from>
    <cdr:to>
      <cdr:x>0.16075</cdr:x>
      <cdr:y>0.14125</cdr:y>
    </cdr:to>
    <cdr:sp>
      <cdr:nvSpPr>
        <cdr:cNvPr id="1" name="TextBox 1"/>
        <cdr:cNvSpPr txBox="1">
          <a:spLocks noChangeArrowheads="1"/>
        </cdr:cNvSpPr>
      </cdr:nvSpPr>
      <cdr:spPr>
        <a:xfrm>
          <a:off x="828675" y="266700"/>
          <a:ext cx="2095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C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</cdr:x>
      <cdr:y>0.0685</cdr:y>
    </cdr:from>
    <cdr:to>
      <cdr:x>0.16625</cdr:x>
      <cdr:y>0.14125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0" y="266700"/>
          <a:ext cx="2095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B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</cdr:x>
      <cdr:y>0.06825</cdr:y>
    </cdr:from>
    <cdr:to>
      <cdr:x>0.16625</cdr:x>
      <cdr:y>0.141</cdr:y>
    </cdr:to>
    <cdr:sp>
      <cdr:nvSpPr>
        <cdr:cNvPr id="1" name="TextBox 1"/>
        <cdr:cNvSpPr txBox="1">
          <a:spLocks noChangeArrowheads="1"/>
        </cdr:cNvSpPr>
      </cdr:nvSpPr>
      <cdr:spPr>
        <a:xfrm>
          <a:off x="866775" y="266700"/>
          <a:ext cx="2095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D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0.1725</cdr:x>
      <cdr:y>0.112</cdr:y>
    </cdr:from>
    <cdr:to>
      <cdr:x>0.22575</cdr:x>
      <cdr:y>0.2065</cdr:y>
    </cdr:to>
    <cdr:sp>
      <cdr:nvSpPr>
        <cdr:cNvPr id="1" name="TextBox 1"/>
        <cdr:cNvSpPr txBox="1">
          <a:spLocks noChangeArrowheads="1"/>
        </cdr:cNvSpPr>
      </cdr:nvSpPr>
      <cdr:spPr>
        <a:xfrm>
          <a:off x="790575" y="295275"/>
          <a:ext cx="247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B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142875</xdr:colOff>
      <xdr:row>1</xdr:row>
      <xdr:rowOff>19050</xdr:rowOff>
    </xdr:from>
    <xdr:to>
      <xdr:col>20</xdr:col>
      <xdr:colOff>504825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6238875" y="180975"/>
        <a:ext cx="64579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142875</xdr:colOff>
      <xdr:row>26</xdr:row>
      <xdr:rowOff>0</xdr:rowOff>
    </xdr:from>
    <xdr:to>
      <xdr:col>20</xdr:col>
      <xdr:colOff>514350</xdr:colOff>
      <xdr:row>50</xdr:row>
      <xdr:rowOff>142875</xdr:rowOff>
    </xdr:to>
    <xdr:graphicFrame>
      <xdr:nvGraphicFramePr>
        <xdr:cNvPr id="2" name="Chart 2"/>
        <xdr:cNvGraphicFramePr/>
      </xdr:nvGraphicFramePr>
      <xdr:xfrm>
        <a:off x="6238875" y="4210050"/>
        <a:ext cx="646747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514350</xdr:colOff>
      <xdr:row>1</xdr:row>
      <xdr:rowOff>19050</xdr:rowOff>
    </xdr:from>
    <xdr:to>
      <xdr:col>31</xdr:col>
      <xdr:colOff>276225</xdr:colOff>
      <xdr:row>26</xdr:row>
      <xdr:rowOff>0</xdr:rowOff>
    </xdr:to>
    <xdr:graphicFrame>
      <xdr:nvGraphicFramePr>
        <xdr:cNvPr id="3" name="Chart 3"/>
        <xdr:cNvGraphicFramePr/>
      </xdr:nvGraphicFramePr>
      <xdr:xfrm>
        <a:off x="12706350" y="180975"/>
        <a:ext cx="6467475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514350</xdr:colOff>
      <xdr:row>25</xdr:row>
      <xdr:rowOff>152400</xdr:rowOff>
    </xdr:from>
    <xdr:to>
      <xdr:col>31</xdr:col>
      <xdr:colOff>285750</xdr:colOff>
      <xdr:row>50</xdr:row>
      <xdr:rowOff>142875</xdr:rowOff>
    </xdr:to>
    <xdr:graphicFrame>
      <xdr:nvGraphicFramePr>
        <xdr:cNvPr id="4" name="Chart 4"/>
        <xdr:cNvGraphicFramePr/>
      </xdr:nvGraphicFramePr>
      <xdr:xfrm>
        <a:off x="12706350" y="4200525"/>
        <a:ext cx="6477000" cy="4038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0.14275</cdr:x>
      <cdr:y>0.6315</cdr:y>
    </cdr:from>
    <cdr:to>
      <cdr:x>0.19625</cdr:x>
      <cdr:y>0.72625</cdr:y>
    </cdr:to>
    <cdr:sp>
      <cdr:nvSpPr>
        <cdr:cNvPr id="1" name="TextBox 1"/>
        <cdr:cNvSpPr txBox="1">
          <a:spLocks noChangeArrowheads="1"/>
        </cdr:cNvSpPr>
      </cdr:nvSpPr>
      <cdr:spPr>
        <a:xfrm>
          <a:off x="657225" y="1714500"/>
          <a:ext cx="247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C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0.16925</cdr:x>
      <cdr:y>0.6195</cdr:y>
    </cdr:from>
    <cdr:to>
      <cdr:x>0.22025</cdr:x>
      <cdr:y>0.714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1676400"/>
          <a:ext cx="2381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D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18</xdr:row>
      <xdr:rowOff>57150</xdr:rowOff>
    </xdr:from>
    <xdr:to>
      <xdr:col>14</xdr:col>
      <xdr:colOff>19050</xdr:colOff>
      <xdr:row>35</xdr:row>
      <xdr:rowOff>19050</xdr:rowOff>
    </xdr:to>
    <xdr:graphicFrame>
      <xdr:nvGraphicFramePr>
        <xdr:cNvPr id="1" name="Chart 5"/>
        <xdr:cNvGraphicFramePr/>
      </xdr:nvGraphicFramePr>
      <xdr:xfrm>
        <a:off x="3924300" y="2990850"/>
        <a:ext cx="4629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28575</xdr:colOff>
      <xdr:row>18</xdr:row>
      <xdr:rowOff>47625</xdr:rowOff>
    </xdr:from>
    <xdr:to>
      <xdr:col>21</xdr:col>
      <xdr:colOff>390525</xdr:colOff>
      <xdr:row>35</xdr:row>
      <xdr:rowOff>9525</xdr:rowOff>
    </xdr:to>
    <xdr:graphicFrame>
      <xdr:nvGraphicFramePr>
        <xdr:cNvPr id="2" name="Chart 6"/>
        <xdr:cNvGraphicFramePr/>
      </xdr:nvGraphicFramePr>
      <xdr:xfrm>
        <a:off x="8562975" y="2981325"/>
        <a:ext cx="462915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257175</xdr:colOff>
      <xdr:row>35</xdr:row>
      <xdr:rowOff>9525</xdr:rowOff>
    </xdr:from>
    <xdr:to>
      <xdr:col>14</xdr:col>
      <xdr:colOff>28575</xdr:colOff>
      <xdr:row>51</xdr:row>
      <xdr:rowOff>142875</xdr:rowOff>
    </xdr:to>
    <xdr:graphicFrame>
      <xdr:nvGraphicFramePr>
        <xdr:cNvPr id="3" name="Chart 7"/>
        <xdr:cNvGraphicFramePr/>
      </xdr:nvGraphicFramePr>
      <xdr:xfrm>
        <a:off x="3914775" y="5695950"/>
        <a:ext cx="4648200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19050</xdr:colOff>
      <xdr:row>35</xdr:row>
      <xdr:rowOff>9525</xdr:rowOff>
    </xdr:from>
    <xdr:to>
      <xdr:col>21</xdr:col>
      <xdr:colOff>400050</xdr:colOff>
      <xdr:row>51</xdr:row>
      <xdr:rowOff>133350</xdr:rowOff>
    </xdr:to>
    <xdr:graphicFrame>
      <xdr:nvGraphicFramePr>
        <xdr:cNvPr id="4" name="Chart 8"/>
        <xdr:cNvGraphicFramePr/>
      </xdr:nvGraphicFramePr>
      <xdr:xfrm>
        <a:off x="8553450" y="5695950"/>
        <a:ext cx="4648200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0.1265</cdr:x>
      <cdr:y>0.07175</cdr:y>
    </cdr:from>
    <cdr:to>
      <cdr:x>0.16275</cdr:x>
      <cdr:y>0.14875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" y="257175"/>
          <a:ext cx="2095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0.12025</cdr:x>
      <cdr:y>0.072</cdr:y>
    </cdr:from>
    <cdr:to>
      <cdr:x>0.15675</cdr:x>
      <cdr:y>0.14825</cdr:y>
    </cdr:to>
    <cdr:sp>
      <cdr:nvSpPr>
        <cdr:cNvPr id="1" name="TextBox 1"/>
        <cdr:cNvSpPr txBox="1">
          <a:spLocks noChangeArrowheads="1"/>
        </cdr:cNvSpPr>
      </cdr:nvSpPr>
      <cdr:spPr>
        <a:xfrm>
          <a:off x="704850" y="257175"/>
          <a:ext cx="2190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B</a:t>
          </a:r>
        </a:p>
      </cdr:txBody>
    </cdr:sp>
  </cdr:relSizeAnchor>
  <cdr:relSizeAnchor xmlns:cdr="http://schemas.openxmlformats.org/drawingml/2006/chartDrawing">
    <cdr:from>
      <cdr:x>0.1865</cdr:x>
      <cdr:y>0.2155</cdr:y>
    </cdr:from>
    <cdr:to>
      <cdr:x>0.31125</cdr:x>
      <cdr:y>0.3255</cdr:y>
    </cdr:to>
    <cdr:sp>
      <cdr:nvSpPr>
        <cdr:cNvPr id="2" name="TextBox 2"/>
        <cdr:cNvSpPr txBox="1">
          <a:spLocks noChangeArrowheads="1"/>
        </cdr:cNvSpPr>
      </cdr:nvSpPr>
      <cdr:spPr>
        <a:xfrm>
          <a:off x="1095375" y="790575"/>
          <a:ext cx="7334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 &lt; 10</a:t>
          </a:r>
          <a:r>
            <a:rPr lang="en-US" cap="none" sz="1200" b="1" i="0" u="none" baseline="30000">
              <a:latin typeface="Arial"/>
              <a:ea typeface="Arial"/>
              <a:cs typeface="Arial"/>
            </a:rPr>
            <a:t>-12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40</xdr:row>
      <xdr:rowOff>19050</xdr:rowOff>
    </xdr:from>
    <xdr:to>
      <xdr:col>10</xdr:col>
      <xdr:colOff>533400</xdr:colOff>
      <xdr:row>63</xdr:row>
      <xdr:rowOff>0</xdr:rowOff>
    </xdr:to>
    <xdr:graphicFrame>
      <xdr:nvGraphicFramePr>
        <xdr:cNvPr id="1" name="Chart 2"/>
        <xdr:cNvGraphicFramePr/>
      </xdr:nvGraphicFramePr>
      <xdr:xfrm>
        <a:off x="733425" y="6515100"/>
        <a:ext cx="58959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63</xdr:row>
      <xdr:rowOff>0</xdr:rowOff>
    </xdr:from>
    <xdr:to>
      <xdr:col>10</xdr:col>
      <xdr:colOff>533400</xdr:colOff>
      <xdr:row>85</xdr:row>
      <xdr:rowOff>133350</xdr:rowOff>
    </xdr:to>
    <xdr:graphicFrame>
      <xdr:nvGraphicFramePr>
        <xdr:cNvPr id="2" name="Chart 3"/>
        <xdr:cNvGraphicFramePr/>
      </xdr:nvGraphicFramePr>
      <xdr:xfrm>
        <a:off x="733425" y="10220325"/>
        <a:ext cx="589597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48</xdr:row>
      <xdr:rowOff>76200</xdr:rowOff>
    </xdr:from>
    <xdr:to>
      <xdr:col>10</xdr:col>
      <xdr:colOff>114300</xdr:colOff>
      <xdr:row>50</xdr:row>
      <xdr:rowOff>123825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5495925" y="7867650"/>
          <a:ext cx="7143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 &lt; 10</a:t>
          </a:r>
          <a:r>
            <a:rPr lang="en-US" cap="none" sz="1200" b="1" i="0" u="none" baseline="30000">
              <a:latin typeface="Arial"/>
              <a:ea typeface="Arial"/>
              <a:cs typeface="Arial"/>
            </a:rPr>
            <a:t>-12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8</xdr:row>
      <xdr:rowOff>19050</xdr:rowOff>
    </xdr:from>
    <xdr:to>
      <xdr:col>12</xdr:col>
      <xdr:colOff>238125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724025" y="1314450"/>
        <a:ext cx="58293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I26"/>
  <sheetViews>
    <sheetView tabSelected="1" workbookViewId="0" topLeftCell="B1">
      <selection activeCell="I21" sqref="I21"/>
    </sheetView>
  </sheetViews>
  <sheetFormatPr defaultColWidth="9.140625" defaultRowHeight="12.75"/>
  <cols>
    <col min="1" max="2" width="9.140625" style="1" customWidth="1"/>
    <col min="3" max="3" width="11.00390625" style="1" customWidth="1"/>
    <col min="4" max="4" width="21.140625" style="1" customWidth="1"/>
    <col min="5" max="5" width="22.7109375" style="1" customWidth="1"/>
    <col min="6" max="6" width="39.8515625" style="1" customWidth="1"/>
    <col min="7" max="7" width="14.28125" style="1" customWidth="1"/>
    <col min="8" max="8" width="15.140625" style="1" customWidth="1"/>
    <col min="9" max="9" width="24.00390625" style="1" customWidth="1"/>
    <col min="10" max="16384" width="9.140625" style="1" customWidth="1"/>
  </cols>
  <sheetData>
    <row r="1" ht="20.25">
      <c r="C1" s="7" t="s">
        <v>44</v>
      </c>
    </row>
    <row r="2" ht="12.75" customHeight="1" thickBot="1">
      <c r="C2" s="7"/>
    </row>
    <row r="3" spans="3:8" ht="13.5" thickBot="1">
      <c r="C3" s="25" t="s">
        <v>34</v>
      </c>
      <c r="D3" s="26"/>
      <c r="E3" s="2" t="s">
        <v>4</v>
      </c>
      <c r="F3" s="5" t="s">
        <v>5</v>
      </c>
      <c r="G3" s="2" t="s">
        <v>6</v>
      </c>
      <c r="H3" s="2" t="s">
        <v>35</v>
      </c>
    </row>
    <row r="4" spans="3:8" ht="26.25" thickBot="1">
      <c r="C4" s="25" t="s">
        <v>141</v>
      </c>
      <c r="D4" s="26"/>
      <c r="E4" s="6" t="s">
        <v>25</v>
      </c>
      <c r="F4" s="11" t="s">
        <v>26</v>
      </c>
      <c r="G4" s="2">
        <v>871</v>
      </c>
      <c r="H4" s="2">
        <v>8250</v>
      </c>
    </row>
    <row r="5" spans="3:8" ht="13.5" thickBot="1">
      <c r="C5" s="25" t="s">
        <v>40</v>
      </c>
      <c r="D5" s="26"/>
      <c r="E5" s="2" t="s">
        <v>45</v>
      </c>
      <c r="F5" s="8" t="s">
        <v>48</v>
      </c>
      <c r="G5" s="2">
        <v>3789</v>
      </c>
      <c r="H5" s="2">
        <v>5965</v>
      </c>
    </row>
    <row r="6" spans="3:8" ht="13.5" thickBot="1">
      <c r="C6" s="25" t="s">
        <v>41</v>
      </c>
      <c r="D6" s="26"/>
      <c r="E6" s="2" t="s">
        <v>46</v>
      </c>
      <c r="F6" s="8" t="s">
        <v>47</v>
      </c>
      <c r="G6" s="2">
        <v>4716</v>
      </c>
      <c r="H6" s="2">
        <v>15113</v>
      </c>
    </row>
    <row r="7" spans="3:8" ht="13.5" thickBot="1">
      <c r="C7" s="29" t="s">
        <v>42</v>
      </c>
      <c r="D7" s="30"/>
      <c r="E7" s="2" t="s">
        <v>49</v>
      </c>
      <c r="F7" s="8" t="s">
        <v>51</v>
      </c>
      <c r="G7" s="2">
        <v>3278</v>
      </c>
      <c r="H7" s="2">
        <v>4393</v>
      </c>
    </row>
    <row r="8" spans="3:8" ht="39" thickBot="1">
      <c r="C8" s="31"/>
      <c r="D8" s="32"/>
      <c r="E8" s="2" t="s">
        <v>50</v>
      </c>
      <c r="F8" s="4" t="s">
        <v>56</v>
      </c>
      <c r="G8" s="2">
        <v>1044</v>
      </c>
      <c r="H8" s="2">
        <v>981</v>
      </c>
    </row>
    <row r="9" spans="3:8" ht="13.5" thickBot="1">
      <c r="C9" s="33" t="s">
        <v>43</v>
      </c>
      <c r="D9" s="34"/>
      <c r="E9" s="2" t="s">
        <v>52</v>
      </c>
      <c r="F9" s="8" t="s">
        <v>54</v>
      </c>
      <c r="G9" s="2">
        <v>1361</v>
      </c>
      <c r="H9" s="2">
        <v>31304</v>
      </c>
    </row>
    <row r="10" spans="3:8" ht="13.5" thickBot="1">
      <c r="C10" s="35"/>
      <c r="D10" s="36"/>
      <c r="E10" s="2" t="s">
        <v>53</v>
      </c>
      <c r="F10" s="8" t="s">
        <v>55</v>
      </c>
      <c r="G10" s="2">
        <v>1578</v>
      </c>
      <c r="H10" s="2">
        <v>25333</v>
      </c>
    </row>
    <row r="11" spans="3:8" ht="12.75">
      <c r="C11" s="9"/>
      <c r="D11" s="9"/>
      <c r="E11" s="10"/>
      <c r="F11" s="10"/>
      <c r="G11" s="10"/>
      <c r="H11" s="10"/>
    </row>
    <row r="12" spans="3:8" ht="12.75">
      <c r="C12" s="9"/>
      <c r="D12" s="9"/>
      <c r="E12" s="10"/>
      <c r="F12" s="10"/>
      <c r="G12" s="10"/>
      <c r="H12" s="10"/>
    </row>
    <row r="13" ht="20.25">
      <c r="C13" s="7" t="s">
        <v>33</v>
      </c>
    </row>
    <row r="14" ht="12.75" customHeight="1" thickBot="1">
      <c r="C14" s="7"/>
    </row>
    <row r="15" spans="3:9" ht="13.5" thickBot="1">
      <c r="C15" s="27" t="s">
        <v>0</v>
      </c>
      <c r="D15" s="27"/>
      <c r="E15" s="2" t="s">
        <v>4</v>
      </c>
      <c r="F15" s="5" t="s">
        <v>5</v>
      </c>
      <c r="G15" s="2" t="s">
        <v>6</v>
      </c>
      <c r="H15" s="2" t="s">
        <v>7</v>
      </c>
      <c r="I15" s="2" t="s">
        <v>8</v>
      </c>
    </row>
    <row r="16" spans="3:9" ht="13.5" thickBot="1">
      <c r="C16" s="27" t="s">
        <v>1</v>
      </c>
      <c r="D16" s="3" t="s">
        <v>2</v>
      </c>
      <c r="E16" s="27" t="s">
        <v>16</v>
      </c>
      <c r="F16" s="28" t="s">
        <v>17</v>
      </c>
      <c r="G16" s="27">
        <v>6130</v>
      </c>
      <c r="H16" s="27">
        <v>13</v>
      </c>
      <c r="I16" s="28" t="s">
        <v>18</v>
      </c>
    </row>
    <row r="17" spans="3:9" ht="13.5" thickBot="1">
      <c r="C17" s="27"/>
      <c r="D17" s="3" t="s">
        <v>3</v>
      </c>
      <c r="E17" s="27"/>
      <c r="F17" s="28"/>
      <c r="G17" s="27"/>
      <c r="H17" s="27"/>
      <c r="I17" s="28"/>
    </row>
    <row r="18" spans="3:9" ht="26.25" thickBot="1">
      <c r="C18" s="27" t="s">
        <v>14</v>
      </c>
      <c r="D18" s="27"/>
      <c r="E18" s="2" t="s">
        <v>21</v>
      </c>
      <c r="F18" s="6" t="s">
        <v>20</v>
      </c>
      <c r="G18" s="27">
        <v>6092</v>
      </c>
      <c r="H18" s="2">
        <v>12</v>
      </c>
      <c r="I18" s="28" t="s">
        <v>19</v>
      </c>
    </row>
    <row r="19" spans="3:9" ht="26.25" thickBot="1">
      <c r="C19" s="27" t="s">
        <v>9</v>
      </c>
      <c r="D19" s="27"/>
      <c r="E19" s="2" t="s">
        <v>79</v>
      </c>
      <c r="F19" s="6" t="s">
        <v>78</v>
      </c>
      <c r="G19" s="27"/>
      <c r="H19" s="2">
        <v>14</v>
      </c>
      <c r="I19" s="28"/>
    </row>
    <row r="20" spans="3:9" ht="13.5" thickBot="1">
      <c r="C20" s="27" t="s">
        <v>10</v>
      </c>
      <c r="D20" s="27"/>
      <c r="E20" s="2" t="s">
        <v>22</v>
      </c>
      <c r="F20" s="2" t="s">
        <v>23</v>
      </c>
      <c r="G20" s="2">
        <v>2902</v>
      </c>
      <c r="H20" s="2">
        <v>4</v>
      </c>
      <c r="I20" s="2" t="s">
        <v>24</v>
      </c>
    </row>
    <row r="21" spans="3:9" ht="26.25" thickBot="1">
      <c r="C21" s="27" t="s">
        <v>11</v>
      </c>
      <c r="D21" s="27"/>
      <c r="E21" s="6" t="s">
        <v>25</v>
      </c>
      <c r="F21" s="6" t="s">
        <v>26</v>
      </c>
      <c r="G21" s="2">
        <v>3936</v>
      </c>
      <c r="H21" s="2">
        <v>2</v>
      </c>
      <c r="I21" s="2" t="s">
        <v>142</v>
      </c>
    </row>
    <row r="22" spans="3:9" ht="26.25" thickBot="1">
      <c r="C22" s="27" t="s">
        <v>12</v>
      </c>
      <c r="D22" s="27"/>
      <c r="E22" s="6" t="s">
        <v>27</v>
      </c>
      <c r="F22" s="2" t="s">
        <v>28</v>
      </c>
      <c r="G22" s="2">
        <v>4139</v>
      </c>
      <c r="H22" s="2">
        <v>5</v>
      </c>
      <c r="I22" s="2" t="s">
        <v>29</v>
      </c>
    </row>
    <row r="23" spans="3:9" ht="13.5" thickBot="1">
      <c r="C23" s="27" t="s">
        <v>15</v>
      </c>
      <c r="D23" s="27"/>
      <c r="E23" s="27" t="s">
        <v>30</v>
      </c>
      <c r="F23" s="27" t="s">
        <v>31</v>
      </c>
      <c r="G23" s="27">
        <v>3471</v>
      </c>
      <c r="H23" s="2">
        <v>452</v>
      </c>
      <c r="I23" s="27" t="s">
        <v>32</v>
      </c>
    </row>
    <row r="24" spans="3:9" ht="13.5" thickBot="1">
      <c r="C24" s="27" t="s">
        <v>13</v>
      </c>
      <c r="D24" s="27"/>
      <c r="E24" s="27"/>
      <c r="F24" s="27"/>
      <c r="G24" s="27"/>
      <c r="H24" s="2">
        <v>7</v>
      </c>
      <c r="I24" s="27"/>
    </row>
    <row r="25" spans="3:9" ht="13.5" thickBot="1">
      <c r="C25" s="25" t="s">
        <v>80</v>
      </c>
      <c r="D25" s="26"/>
      <c r="E25" s="2" t="s">
        <v>82</v>
      </c>
      <c r="F25" s="2" t="s">
        <v>81</v>
      </c>
      <c r="G25" s="2">
        <v>6092</v>
      </c>
      <c r="H25" s="2">
        <v>7</v>
      </c>
      <c r="I25" s="2" t="s">
        <v>83</v>
      </c>
    </row>
    <row r="26" spans="3:9" ht="26.25" thickBot="1">
      <c r="C26" s="25" t="s">
        <v>36</v>
      </c>
      <c r="D26" s="26"/>
      <c r="E26" s="2" t="s">
        <v>37</v>
      </c>
      <c r="F26" s="2" t="s">
        <v>38</v>
      </c>
      <c r="G26" s="2">
        <v>6092</v>
      </c>
      <c r="H26" s="2">
        <v>14</v>
      </c>
      <c r="I26" s="6" t="s">
        <v>39</v>
      </c>
    </row>
  </sheetData>
  <mergeCells count="28">
    <mergeCell ref="C7:D8"/>
    <mergeCell ref="C9:D10"/>
    <mergeCell ref="C3:D3"/>
    <mergeCell ref="C4:D4"/>
    <mergeCell ref="C5:D5"/>
    <mergeCell ref="C6:D6"/>
    <mergeCell ref="C15:D15"/>
    <mergeCell ref="C16:C17"/>
    <mergeCell ref="E16:E17"/>
    <mergeCell ref="F16:F17"/>
    <mergeCell ref="G16:G17"/>
    <mergeCell ref="H16:H17"/>
    <mergeCell ref="I16:I17"/>
    <mergeCell ref="C18:D18"/>
    <mergeCell ref="G18:G19"/>
    <mergeCell ref="I18:I19"/>
    <mergeCell ref="C19:D19"/>
    <mergeCell ref="G23:G24"/>
    <mergeCell ref="I23:I24"/>
    <mergeCell ref="C20:D20"/>
    <mergeCell ref="C21:D21"/>
    <mergeCell ref="C22:D22"/>
    <mergeCell ref="C23:D23"/>
    <mergeCell ref="C24:D24"/>
    <mergeCell ref="C26:D26"/>
    <mergeCell ref="C25:D25"/>
    <mergeCell ref="E23:E24"/>
    <mergeCell ref="F23:F24"/>
  </mergeCells>
  <printOptions/>
  <pageMargins left="0.75" right="0.75" top="1" bottom="1" header="0.5" footer="0.5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G14"/>
  <sheetViews>
    <sheetView workbookViewId="0" topLeftCell="A1">
      <selection activeCell="J20" sqref="J20"/>
    </sheetView>
  </sheetViews>
  <sheetFormatPr defaultColWidth="9.140625" defaultRowHeight="12.75"/>
  <cols>
    <col min="3" max="3" width="14.57421875" style="0" customWidth="1"/>
    <col min="4" max="4" width="8.140625" style="0" customWidth="1"/>
    <col min="5" max="5" width="17.140625" style="0" customWidth="1"/>
    <col min="6" max="6" width="40.00390625" style="0" customWidth="1"/>
  </cols>
  <sheetData>
    <row r="2" ht="20.25">
      <c r="C2" s="12" t="s">
        <v>57</v>
      </c>
    </row>
    <row r="3" ht="8.25" customHeight="1" thickBot="1"/>
    <row r="4" spans="3:7" ht="13.5" thickBot="1">
      <c r="C4" s="2" t="s">
        <v>58</v>
      </c>
      <c r="D4" s="2" t="s">
        <v>59</v>
      </c>
      <c r="E4" s="2" t="s">
        <v>11</v>
      </c>
      <c r="F4" s="2" t="s">
        <v>8</v>
      </c>
      <c r="G4" s="13" t="s">
        <v>84</v>
      </c>
    </row>
    <row r="5" spans="3:7" ht="18" customHeight="1">
      <c r="C5" s="39" t="s">
        <v>60</v>
      </c>
      <c r="D5" s="41" t="s">
        <v>87</v>
      </c>
      <c r="E5" s="41"/>
      <c r="F5" s="14" t="s">
        <v>70</v>
      </c>
      <c r="G5" s="41">
        <v>28.2</v>
      </c>
    </row>
    <row r="6" spans="3:7" ht="18" customHeight="1">
      <c r="C6" s="40"/>
      <c r="D6" s="42"/>
      <c r="E6" s="42"/>
      <c r="F6" s="15" t="s">
        <v>71</v>
      </c>
      <c r="G6" s="42"/>
    </row>
    <row r="7" spans="3:7" ht="18" customHeight="1" thickBot="1">
      <c r="C7" s="40"/>
      <c r="D7" s="42"/>
      <c r="E7" s="42"/>
      <c r="F7" s="16" t="s">
        <v>69</v>
      </c>
      <c r="G7" s="43"/>
    </row>
    <row r="8" spans="3:7" ht="58.5" customHeight="1" thickBot="1">
      <c r="C8" s="6" t="s">
        <v>77</v>
      </c>
      <c r="D8" s="2" t="s">
        <v>63</v>
      </c>
      <c r="E8" s="2"/>
      <c r="F8" s="6" t="s">
        <v>68</v>
      </c>
      <c r="G8" s="2">
        <v>0.189</v>
      </c>
    </row>
    <row r="9" spans="3:7" ht="57" customHeight="1" thickBot="1">
      <c r="C9" s="6" t="s">
        <v>61</v>
      </c>
      <c r="D9" s="2" t="s">
        <v>85</v>
      </c>
      <c r="E9" s="2"/>
      <c r="F9" s="6" t="s">
        <v>72</v>
      </c>
      <c r="G9" s="2">
        <v>3.53</v>
      </c>
    </row>
    <row r="10" spans="3:7" ht="25.5" customHeight="1" thickBot="1">
      <c r="C10" s="6" t="s">
        <v>62</v>
      </c>
      <c r="D10" s="2" t="s">
        <v>86</v>
      </c>
      <c r="E10" s="2"/>
      <c r="F10" s="6" t="s">
        <v>140</v>
      </c>
      <c r="G10" s="2">
        <v>10</v>
      </c>
    </row>
    <row r="11" spans="3:7" ht="15" customHeight="1" thickBot="1">
      <c r="C11" s="37" t="s">
        <v>64</v>
      </c>
      <c r="D11" s="27" t="s">
        <v>65</v>
      </c>
      <c r="E11" s="38"/>
      <c r="F11" s="17" t="s">
        <v>73</v>
      </c>
      <c r="G11" s="27" t="s">
        <v>66</v>
      </c>
    </row>
    <row r="12" spans="3:7" ht="15" customHeight="1" thickBot="1">
      <c r="C12" s="37"/>
      <c r="D12" s="27"/>
      <c r="E12" s="38"/>
      <c r="F12" s="18" t="s">
        <v>74</v>
      </c>
      <c r="G12" s="27"/>
    </row>
    <row r="13" spans="3:7" ht="15" customHeight="1" thickBot="1">
      <c r="C13" s="37"/>
      <c r="D13" s="27"/>
      <c r="E13" s="38"/>
      <c r="F13" s="18" t="s">
        <v>75</v>
      </c>
      <c r="G13" s="27" t="s">
        <v>67</v>
      </c>
    </row>
    <row r="14" spans="3:7" ht="13.5" thickBot="1">
      <c r="C14" s="37"/>
      <c r="D14" s="27"/>
      <c r="E14" s="38"/>
      <c r="F14" s="19" t="s">
        <v>76</v>
      </c>
      <c r="G14" s="27"/>
    </row>
  </sheetData>
  <mergeCells count="10">
    <mergeCell ref="C5:C7"/>
    <mergeCell ref="D5:D7"/>
    <mergeCell ref="E5:E7"/>
    <mergeCell ref="G5:G7"/>
    <mergeCell ref="G11:G12"/>
    <mergeCell ref="G13:G14"/>
    <mergeCell ref="C11:C14"/>
    <mergeCell ref="E11:E14"/>
    <mergeCell ref="D11:D12"/>
    <mergeCell ref="D13:D14"/>
  </mergeCells>
  <printOptions/>
  <pageMargins left="0.75" right="0.75" top="1" bottom="1" header="0.5" footer="0.5"/>
  <pageSetup fitToHeight="1" fitToWidth="1" horizontalDpi="600" verticalDpi="600" orientation="landscape" r:id="rId10"/>
  <legacyDrawing r:id="rId9"/>
  <oleObjects>
    <oleObject progId="Equation.DSMT4" shapeId="37999353" r:id="rId1"/>
    <oleObject progId="Equation.DSMT4" shapeId="38018666" r:id="rId2"/>
    <oleObject progId="Equation.DSMT4" shapeId="38024234" r:id="rId3"/>
    <oleObject progId="Equation.DSMT4" shapeId="38194120" r:id="rId4"/>
    <oleObject progId="Equation.DSMT4" shapeId="38254201" r:id="rId5"/>
    <oleObject progId="Equation.DSMT4" shapeId="38370063" r:id="rId6"/>
    <oleObject progId="Equation.DSMT4" shapeId="38384135" r:id="rId7"/>
    <oleObject progId="Equation.DSMT4" shapeId="24470409" r:id="rId8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5"/>
  <sheetViews>
    <sheetView workbookViewId="0" topLeftCell="D16">
      <selection activeCell="G18" sqref="G18"/>
    </sheetView>
  </sheetViews>
  <sheetFormatPr defaultColWidth="9.140625" defaultRowHeight="12.75"/>
  <sheetData>
    <row r="2" spans="1:6" ht="12.75">
      <c r="A2" t="s">
        <v>89</v>
      </c>
      <c r="B2" t="s">
        <v>87</v>
      </c>
      <c r="C2" t="s">
        <v>88</v>
      </c>
      <c r="D2" s="23" t="s">
        <v>63</v>
      </c>
      <c r="E2" s="23" t="s">
        <v>85</v>
      </c>
      <c r="F2" s="23" t="s">
        <v>86</v>
      </c>
    </row>
    <row r="3" spans="1:6" ht="12.75">
      <c r="A3">
        <v>0.137600000000001</v>
      </c>
      <c r="B3" s="22">
        <v>13.4573002754821</v>
      </c>
      <c r="C3" s="21">
        <v>1.42672333225267</v>
      </c>
      <c r="D3" s="20">
        <v>0.14</v>
      </c>
      <c r="E3" s="20">
        <v>3.78</v>
      </c>
      <c r="F3" s="20">
        <v>10</v>
      </c>
    </row>
    <row r="4" spans="1:6" ht="12.75">
      <c r="A4">
        <v>0.236093787500001</v>
      </c>
      <c r="B4" s="22">
        <v>15.5876288659794</v>
      </c>
      <c r="C4" s="21">
        <v>1.55083125622702</v>
      </c>
      <c r="D4" s="20">
        <v>0.16</v>
      </c>
      <c r="E4" s="20">
        <v>3.68</v>
      </c>
      <c r="F4" s="20">
        <v>8</v>
      </c>
    </row>
    <row r="5" spans="1:6" ht="12.75">
      <c r="A5">
        <v>0.3308</v>
      </c>
      <c r="B5" s="22">
        <v>17.6786632390745</v>
      </c>
      <c r="C5" s="21">
        <v>1.72324153732807</v>
      </c>
      <c r="D5" s="20">
        <v>0.17</v>
      </c>
      <c r="E5" s="20">
        <v>3.66</v>
      </c>
      <c r="F5" s="20">
        <v>10</v>
      </c>
    </row>
    <row r="6" spans="1:6" ht="12.75">
      <c r="A6">
        <v>0.465231445256</v>
      </c>
      <c r="B6" s="22">
        <v>20.4526854219949</v>
      </c>
      <c r="C6" s="21">
        <v>1.90625290693837</v>
      </c>
      <c r="D6" s="20">
        <v>0.18</v>
      </c>
      <c r="E6" s="20">
        <v>3.58</v>
      </c>
      <c r="F6" s="20">
        <v>8</v>
      </c>
    </row>
    <row r="7" spans="1:6" ht="12.75">
      <c r="A7">
        <v>0.650483025039995</v>
      </c>
      <c r="B7" s="22">
        <v>20.2980769230769</v>
      </c>
      <c r="C7" s="21">
        <v>1.96157675773325</v>
      </c>
      <c r="D7" s="20">
        <v>0.17</v>
      </c>
      <c r="E7" s="20">
        <v>3.55</v>
      </c>
      <c r="F7" s="20">
        <v>8</v>
      </c>
    </row>
    <row r="8" spans="1:6" ht="12.75">
      <c r="A8">
        <v>0.832396120065995</v>
      </c>
      <c r="B8" s="22">
        <v>23.1108374384236</v>
      </c>
      <c r="C8" s="21">
        <v>2.1184285045258</v>
      </c>
      <c r="D8" s="20">
        <v>0.17</v>
      </c>
      <c r="E8" s="20">
        <v>3.58</v>
      </c>
      <c r="F8" s="20">
        <v>9</v>
      </c>
    </row>
    <row r="9" spans="1:6" ht="12.75">
      <c r="A9">
        <v>1.03180556832401</v>
      </c>
      <c r="B9" s="22">
        <v>20.0375335120643</v>
      </c>
      <c r="C9" s="21">
        <v>2.30425484270963</v>
      </c>
      <c r="D9" s="20">
        <v>0.17</v>
      </c>
      <c r="E9" s="20">
        <v>3.75</v>
      </c>
      <c r="F9" s="20">
        <v>8</v>
      </c>
    </row>
    <row r="10" spans="1:10" ht="14.25">
      <c r="A10">
        <v>1.22429501340998</v>
      </c>
      <c r="B10" s="22">
        <v>22.7959770114943</v>
      </c>
      <c r="C10" s="21">
        <v>2.57962284510517</v>
      </c>
      <c r="D10" s="20">
        <v>0.17</v>
      </c>
      <c r="E10" s="20">
        <v>3.68</v>
      </c>
      <c r="F10" s="20">
        <v>9</v>
      </c>
      <c r="I10" t="s">
        <v>105</v>
      </c>
      <c r="J10">
        <v>0.9099</v>
      </c>
    </row>
    <row r="11" spans="1:10" ht="12.75">
      <c r="A11">
        <v>1.44894435485801</v>
      </c>
      <c r="B11" s="22">
        <v>24.4947368421053</v>
      </c>
      <c r="C11" s="21">
        <v>2.64911786917165</v>
      </c>
      <c r="D11" s="20">
        <v>0.17</v>
      </c>
      <c r="E11" s="20">
        <v>3.65</v>
      </c>
      <c r="F11" s="20">
        <v>8</v>
      </c>
      <c r="I11" t="s">
        <v>103</v>
      </c>
      <c r="J11">
        <f>SQRT(J10)</f>
        <v>0.9538867857350788</v>
      </c>
    </row>
    <row r="12" spans="1:10" ht="12.75">
      <c r="A12">
        <v>2.00384483344</v>
      </c>
      <c r="B12" s="22">
        <v>40.2589928057554</v>
      </c>
      <c r="C12" s="21">
        <v>3.45976601085283</v>
      </c>
      <c r="D12" s="20">
        <v>0.19</v>
      </c>
      <c r="E12" s="20">
        <v>3.2</v>
      </c>
      <c r="F12" s="20">
        <v>8</v>
      </c>
      <c r="I12" t="s">
        <v>104</v>
      </c>
      <c r="J12">
        <f>SQRT(J11^2*11/(1-J11^2))</f>
        <v>10.53976140513853</v>
      </c>
    </row>
    <row r="13" spans="1:10" ht="12.75">
      <c r="A13">
        <v>3.12358158453001</v>
      </c>
      <c r="B13" s="22">
        <v>39.6989528795811</v>
      </c>
      <c r="C13" s="21">
        <v>4.10641209184913</v>
      </c>
      <c r="D13" s="20">
        <v>0.17</v>
      </c>
      <c r="E13" s="20">
        <v>3.47</v>
      </c>
      <c r="F13" s="20">
        <v>10</v>
      </c>
      <c r="I13" t="s">
        <v>106</v>
      </c>
      <c r="J13">
        <f>TDIST(J12,19,2)</f>
        <v>2.2418834106752972E-09</v>
      </c>
    </row>
    <row r="14" spans="1:6" ht="12.75">
      <c r="A14">
        <v>6.199221739218</v>
      </c>
      <c r="B14" s="22">
        <v>50.3755980861244</v>
      </c>
      <c r="C14" s="21">
        <v>3.97357906696289</v>
      </c>
      <c r="D14" s="20">
        <v>0.2</v>
      </c>
      <c r="E14" s="20">
        <v>3.05</v>
      </c>
      <c r="F14" s="20">
        <v>8</v>
      </c>
    </row>
    <row r="15" spans="1:6" ht="12.75">
      <c r="A15">
        <v>37.7403632852</v>
      </c>
      <c r="B15" s="22">
        <v>71.5189873417721</v>
      </c>
      <c r="C15" s="21">
        <v>6.08296301713344</v>
      </c>
      <c r="D15" s="20">
        <v>0.35</v>
      </c>
      <c r="E15" s="20">
        <v>2.7</v>
      </c>
      <c r="F15" s="20">
        <v>6</v>
      </c>
    </row>
  </sheetData>
  <printOptions/>
  <pageMargins left="0.75" right="0.75" top="1" bottom="1" header="0.5" footer="0.5"/>
  <pageSetup fitToHeight="1" fitToWidth="1" horizontalDpi="600" verticalDpi="600" orientation="landscape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workbookViewId="0" topLeftCell="A41">
      <selection activeCell="B41" sqref="B41:K86"/>
    </sheetView>
  </sheetViews>
  <sheetFormatPr defaultColWidth="9.140625" defaultRowHeight="12.75"/>
  <sheetData>
    <row r="1" spans="1:15" ht="12.75">
      <c r="A1" t="s">
        <v>94</v>
      </c>
      <c r="B1" t="s">
        <v>92</v>
      </c>
      <c r="C1" t="s">
        <v>87</v>
      </c>
      <c r="D1" t="s">
        <v>88</v>
      </c>
      <c r="E1" t="s">
        <v>95</v>
      </c>
      <c r="F1" t="s">
        <v>92</v>
      </c>
      <c r="G1" t="s">
        <v>87</v>
      </c>
      <c r="H1" t="s">
        <v>88</v>
      </c>
      <c r="K1" t="s">
        <v>96</v>
      </c>
      <c r="L1" t="s">
        <v>92</v>
      </c>
      <c r="M1" t="s">
        <v>93</v>
      </c>
      <c r="N1" t="s">
        <v>87</v>
      </c>
      <c r="O1" t="s">
        <v>88</v>
      </c>
    </row>
    <row r="2" spans="2:15" ht="12.75">
      <c r="B2">
        <v>92.4207547169811</v>
      </c>
      <c r="C2" s="22">
        <v>20.3724832214765</v>
      </c>
      <c r="D2" s="22">
        <v>2.34638794721548</v>
      </c>
      <c r="F2">
        <v>7.64599343953178</v>
      </c>
      <c r="G2" s="22">
        <v>2.74803149606299</v>
      </c>
      <c r="H2" s="22">
        <v>0.232645987484</v>
      </c>
      <c r="L2">
        <v>4074</v>
      </c>
      <c r="M2" s="24" t="s">
        <v>90</v>
      </c>
      <c r="N2">
        <v>32.6278841433481</v>
      </c>
      <c r="O2">
        <v>0.7922603825307859</v>
      </c>
    </row>
    <row r="3" spans="2:15" ht="12.75">
      <c r="B3">
        <v>129.179245283019</v>
      </c>
      <c r="C3" s="22">
        <v>20.0655270655271</v>
      </c>
      <c r="D3" s="22">
        <v>1.86347762699309</v>
      </c>
      <c r="F3">
        <v>8.00488834202415</v>
      </c>
      <c r="G3" s="22">
        <v>4.50889679715302</v>
      </c>
      <c r="H3" s="22">
        <v>0.721904587660359</v>
      </c>
      <c r="L3">
        <v>339</v>
      </c>
      <c r="M3" s="24">
        <v>1</v>
      </c>
      <c r="N3">
        <v>8.01474926253687</v>
      </c>
      <c r="O3">
        <v>0.7982658775674375</v>
      </c>
    </row>
    <row r="4" spans="2:15" ht="12.75">
      <c r="B4">
        <v>175.098113207547</v>
      </c>
      <c r="C4" s="22">
        <v>22.0192771084337</v>
      </c>
      <c r="D4" s="22">
        <v>1.65408979194625</v>
      </c>
      <c r="F4">
        <v>8.23996127812472</v>
      </c>
      <c r="G4" s="22">
        <v>12.231746031746</v>
      </c>
      <c r="H4" s="22">
        <v>1.58022576066539</v>
      </c>
      <c r="L4">
        <v>142</v>
      </c>
      <c r="M4" s="24">
        <v>2</v>
      </c>
      <c r="N4">
        <v>5.01408450704225</v>
      </c>
      <c r="O4">
        <v>0.7557874248559696</v>
      </c>
    </row>
    <row r="5" spans="2:15" ht="12.75">
      <c r="B5">
        <v>229.584905660377</v>
      </c>
      <c r="C5" s="22">
        <v>26.295871559633</v>
      </c>
      <c r="D5" s="22">
        <v>2.10374348277596</v>
      </c>
      <c r="F5">
        <v>8.38046753722272</v>
      </c>
      <c r="G5" s="22">
        <v>27.5331564986737</v>
      </c>
      <c r="H5" s="22">
        <v>2.70114298859849</v>
      </c>
      <c r="L5">
        <v>62</v>
      </c>
      <c r="M5" s="24">
        <v>3</v>
      </c>
      <c r="N5">
        <v>4.33870967741935</v>
      </c>
      <c r="O5">
        <v>1.1022027770332645</v>
      </c>
    </row>
    <row r="6" spans="2:15" ht="12.75">
      <c r="B6">
        <v>289.522641509434</v>
      </c>
      <c r="C6" s="22">
        <v>25.479809976247</v>
      </c>
      <c r="D6" s="22">
        <v>2.10898421891347</v>
      </c>
      <c r="F6">
        <v>8.45523632013171</v>
      </c>
      <c r="G6" s="22">
        <v>24.3378746594005</v>
      </c>
      <c r="H6" s="22">
        <v>2.09979778465781</v>
      </c>
      <c r="L6">
        <v>64</v>
      </c>
      <c r="M6" s="24">
        <v>4</v>
      </c>
      <c r="N6">
        <v>8.515625</v>
      </c>
      <c r="O6">
        <v>2.7517743022098875</v>
      </c>
    </row>
    <row r="7" spans="2:15" ht="12.75">
      <c r="B7">
        <v>347.116981132075</v>
      </c>
      <c r="C7" s="22">
        <v>27.9076212471132</v>
      </c>
      <c r="D7" s="22">
        <v>2.32201477357181</v>
      </c>
      <c r="F7">
        <v>8.51306222870566</v>
      </c>
      <c r="G7" s="22">
        <v>30.0206718346253</v>
      </c>
      <c r="H7" s="22">
        <v>2.52058916795049</v>
      </c>
      <c r="L7">
        <v>29</v>
      </c>
      <c r="M7" s="24">
        <v>5</v>
      </c>
      <c r="N7">
        <v>5.13793103448276</v>
      </c>
      <c r="O7">
        <v>1.0999125875235314</v>
      </c>
    </row>
    <row r="8" spans="2:15" ht="12.75">
      <c r="B8">
        <v>411.852830188679</v>
      </c>
      <c r="C8" s="22">
        <v>29.25768321513</v>
      </c>
      <c r="D8" s="22">
        <v>2.4078091507105</v>
      </c>
      <c r="F8">
        <v>8.56445907396083</v>
      </c>
      <c r="G8" s="22">
        <v>32.0892857142857</v>
      </c>
      <c r="H8" s="22">
        <v>2.48158549623521</v>
      </c>
      <c r="L8">
        <v>26</v>
      </c>
      <c r="M8" s="24">
        <v>6</v>
      </c>
      <c r="N8">
        <v>2.80769230769231</v>
      </c>
      <c r="O8">
        <v>0.9638729058372739</v>
      </c>
    </row>
    <row r="9" spans="2:15" ht="12.75">
      <c r="B9">
        <v>477.869811320755</v>
      </c>
      <c r="C9" s="22">
        <v>27.3066361556064</v>
      </c>
      <c r="D9" s="22">
        <v>2.37880511481124</v>
      </c>
      <c r="F9">
        <v>8.61589687950309</v>
      </c>
      <c r="G9" s="22">
        <v>34.479012345679</v>
      </c>
      <c r="H9" s="22">
        <v>2.69540874417135</v>
      </c>
      <c r="L9">
        <v>37</v>
      </c>
      <c r="M9" s="24">
        <v>7</v>
      </c>
      <c r="N9">
        <v>8.83783783783784</v>
      </c>
      <c r="O9">
        <v>4.254076979489984</v>
      </c>
    </row>
    <row r="10" spans="2:15" ht="12.75">
      <c r="B10">
        <v>559.133962264151</v>
      </c>
      <c r="C10" s="22">
        <v>29.799504950495</v>
      </c>
      <c r="D10" s="22">
        <v>2.39726510051394</v>
      </c>
      <c r="F10">
        <v>8.67401808257514</v>
      </c>
      <c r="G10" s="22">
        <v>38.1073170731707</v>
      </c>
      <c r="H10" s="22">
        <v>2.94661935174828</v>
      </c>
      <c r="L10">
        <v>19</v>
      </c>
      <c r="M10" s="24">
        <v>8</v>
      </c>
      <c r="N10">
        <v>2.94736842105263</v>
      </c>
      <c r="O10">
        <v>1.2641962491207615</v>
      </c>
    </row>
    <row r="11" spans="2:15" ht="12.75">
      <c r="B11">
        <v>665.707547169811</v>
      </c>
      <c r="C11" s="22">
        <v>24.1912442396313</v>
      </c>
      <c r="D11" s="22">
        <v>1.90129325613612</v>
      </c>
      <c r="F11">
        <v>8.74263435190519</v>
      </c>
      <c r="G11" s="22">
        <v>35.0157480314961</v>
      </c>
      <c r="H11" s="22">
        <v>2.48600342776127</v>
      </c>
      <c r="L11">
        <v>21</v>
      </c>
      <c r="M11" s="24">
        <v>9</v>
      </c>
      <c r="N11">
        <v>8.47619047619048</v>
      </c>
      <c r="O11">
        <v>4.668910562384126</v>
      </c>
    </row>
    <row r="12" spans="2:15" ht="12.75">
      <c r="B12">
        <v>849.532075471698</v>
      </c>
      <c r="C12" s="22">
        <v>32.9890590809628</v>
      </c>
      <c r="D12" s="22">
        <v>2.41325123296683</v>
      </c>
      <c r="F12">
        <v>8.82612023243533</v>
      </c>
      <c r="G12" s="22">
        <v>35.4572127139364</v>
      </c>
      <c r="H12" s="22">
        <v>2.45308865955869</v>
      </c>
      <c r="L12">
        <v>33</v>
      </c>
      <c r="M12" s="24">
        <v>10</v>
      </c>
      <c r="N12">
        <v>8.21212121212121</v>
      </c>
      <c r="O12">
        <v>3.149404181048569</v>
      </c>
    </row>
    <row r="13" spans="2:15" ht="12.75">
      <c r="B13">
        <v>1408.34215500945</v>
      </c>
      <c r="C13" s="22">
        <v>48.1682242990654</v>
      </c>
      <c r="D13" s="22">
        <v>3.20006118094101</v>
      </c>
      <c r="F13">
        <v>8.94066178311102</v>
      </c>
      <c r="G13" s="22">
        <v>34.816091954023</v>
      </c>
      <c r="H13" s="22">
        <v>2.33550919143575</v>
      </c>
      <c r="L13">
        <v>39</v>
      </c>
      <c r="M13" s="24">
        <v>11</v>
      </c>
      <c r="N13">
        <v>13.8205128205128</v>
      </c>
      <c r="O13">
        <v>5.39057933392942</v>
      </c>
    </row>
    <row r="14" spans="6:15" ht="12.75">
      <c r="F14">
        <v>9.14016217391509</v>
      </c>
      <c r="G14" s="22">
        <v>32.5377358490566</v>
      </c>
      <c r="H14" s="22">
        <v>2.3176744066091</v>
      </c>
      <c r="L14">
        <v>35</v>
      </c>
      <c r="M14" s="24">
        <v>12</v>
      </c>
      <c r="N14">
        <v>2.62857142857143</v>
      </c>
      <c r="O14">
        <v>0.5614641417822591</v>
      </c>
    </row>
    <row r="15" spans="6:15" ht="12.75">
      <c r="F15">
        <v>9.52122152822783</v>
      </c>
      <c r="G15" s="22">
        <v>33.68</v>
      </c>
      <c r="H15" s="22">
        <v>4.41261555089496</v>
      </c>
      <c r="L15">
        <v>17</v>
      </c>
      <c r="M15" s="24" t="s">
        <v>91</v>
      </c>
      <c r="N15">
        <v>12.5294117647059</v>
      </c>
      <c r="O15">
        <v>5.938040900619616</v>
      </c>
    </row>
    <row r="25" spans="14:15" ht="14.25">
      <c r="N25" t="s">
        <v>105</v>
      </c>
      <c r="O25">
        <v>0.8553</v>
      </c>
    </row>
    <row r="26" spans="14:15" ht="12.75">
      <c r="N26" t="s">
        <v>103</v>
      </c>
      <c r="O26">
        <f>SQRT(O25)</f>
        <v>0.9248243076390239</v>
      </c>
    </row>
    <row r="27" spans="14:15" ht="12.75">
      <c r="N27" t="s">
        <v>104</v>
      </c>
      <c r="O27">
        <f>SQRT(O26^2*10/(1-O26^2))</f>
        <v>7.688205274675129</v>
      </c>
    </row>
    <row r="28" spans="14:15" ht="12.75">
      <c r="N28" t="s">
        <v>106</v>
      </c>
      <c r="O28">
        <f>TDIST(O27,19,2)</f>
        <v>3.009318287154527E-07</v>
      </c>
    </row>
  </sheetData>
  <printOptions/>
  <pageMargins left="0.75" right="0.75" top="1" bottom="1" header="0.5" footer="0.5"/>
  <pageSetup fitToHeight="1" fitToWidth="1" horizontalDpi="1200" verticalDpi="12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H41" sqref="H41"/>
    </sheetView>
  </sheetViews>
  <sheetFormatPr defaultColWidth="9.140625" defaultRowHeight="12.75"/>
  <sheetData>
    <row r="1" spans="2:5" ht="12.75">
      <c r="B1" t="s">
        <v>114</v>
      </c>
      <c r="C1" t="s">
        <v>115</v>
      </c>
      <c r="D1" t="s">
        <v>116</v>
      </c>
      <c r="E1" t="s">
        <v>117</v>
      </c>
    </row>
    <row r="2" spans="2:6" ht="12.75">
      <c r="B2" t="s">
        <v>112</v>
      </c>
      <c r="C2" t="s">
        <v>113</v>
      </c>
      <c r="E2" t="s">
        <v>112</v>
      </c>
      <c r="F2" t="s">
        <v>113</v>
      </c>
    </row>
    <row r="3" spans="1:6" ht="12.75">
      <c r="A3" t="s">
        <v>107</v>
      </c>
      <c r="B3">
        <v>1364</v>
      </c>
      <c r="C3">
        <v>863</v>
      </c>
      <c r="D3" t="s">
        <v>110</v>
      </c>
      <c r="E3">
        <f>(1364*1363)/2</f>
        <v>929566</v>
      </c>
      <c r="F3">
        <v>463</v>
      </c>
    </row>
    <row r="4" spans="1:6" ht="12.75">
      <c r="A4" t="s">
        <v>108</v>
      </c>
      <c r="B4">
        <v>6359</v>
      </c>
      <c r="C4">
        <v>4957</v>
      </c>
      <c r="D4" t="s">
        <v>111</v>
      </c>
      <c r="E4">
        <f>(6359*6358)/2</f>
        <v>20215261</v>
      </c>
      <c r="F4">
        <v>69592</v>
      </c>
    </row>
    <row r="5" spans="1:6" ht="12.75">
      <c r="A5" t="s">
        <v>109</v>
      </c>
      <c r="B5">
        <f>B3/B4</f>
        <v>0.21449913508413274</v>
      </c>
      <c r="C5">
        <f>C3/C4</f>
        <v>0.17409723623159168</v>
      </c>
      <c r="D5" t="s">
        <v>109</v>
      </c>
      <c r="E5">
        <f>E3/E4</f>
        <v>0.04598337859699165</v>
      </c>
      <c r="F5">
        <f>F3/F4</f>
        <v>0.006653063570525347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5"/>
  <sheetViews>
    <sheetView workbookViewId="0" topLeftCell="A1">
      <selection activeCell="Q63" sqref="Q63"/>
    </sheetView>
  </sheetViews>
  <sheetFormatPr defaultColWidth="9.140625" defaultRowHeight="12.75"/>
  <sheetData>
    <row r="2" spans="1:4" ht="12.75">
      <c r="A2" t="s">
        <v>97</v>
      </c>
      <c r="B2" t="s">
        <v>100</v>
      </c>
      <c r="C2" t="s">
        <v>87</v>
      </c>
      <c r="D2" t="s">
        <v>88</v>
      </c>
    </row>
    <row r="3" spans="2:4" ht="12.75">
      <c r="B3">
        <v>0.13637354260547</v>
      </c>
      <c r="C3" s="22">
        <v>13.5546995377504</v>
      </c>
      <c r="D3" s="22">
        <v>1.20574248654278</v>
      </c>
    </row>
    <row r="4" spans="2:4" ht="12.75">
      <c r="B4">
        <v>0.237170844379287</v>
      </c>
      <c r="C4" s="22">
        <v>19.4526034712951</v>
      </c>
      <c r="D4" s="22">
        <v>1.30393198535524</v>
      </c>
    </row>
    <row r="5" spans="2:4" ht="12.75">
      <c r="B5">
        <v>0.289326983940378</v>
      </c>
      <c r="C5" s="22">
        <v>23.1531531531532</v>
      </c>
      <c r="D5" s="22">
        <v>1.45233791376719</v>
      </c>
    </row>
    <row r="6" spans="2:4" ht="12.75">
      <c r="B6">
        <v>0.335917221496115</v>
      </c>
      <c r="C6" s="22">
        <v>27.1356350184957</v>
      </c>
      <c r="D6" s="22">
        <v>1.62562233999989</v>
      </c>
    </row>
    <row r="7" spans="2:4" ht="12.75">
      <c r="B7">
        <v>0.390276616575804</v>
      </c>
      <c r="C7" s="22">
        <v>32.0884109916368</v>
      </c>
      <c r="D7" s="22">
        <v>1.5851992403675</v>
      </c>
    </row>
    <row r="8" spans="2:4" ht="12.75">
      <c r="B8">
        <v>0.47992176993674</v>
      </c>
      <c r="C8" s="22">
        <v>44.939150401837</v>
      </c>
      <c r="D8" s="22">
        <v>2.18786334209233</v>
      </c>
    </row>
    <row r="9" spans="2:4" ht="12.75">
      <c r="B9">
        <v>0.63090806404946</v>
      </c>
      <c r="C9" s="22">
        <v>44.2153846153846</v>
      </c>
      <c r="D9" s="22">
        <v>3.91207424360439</v>
      </c>
    </row>
    <row r="12" ht="12.75">
      <c r="A12" t="s">
        <v>98</v>
      </c>
    </row>
    <row r="13" spans="2:4" ht="12.75">
      <c r="B13">
        <v>0.0869449816619033</v>
      </c>
      <c r="C13" s="22">
        <v>38.3054626532887</v>
      </c>
      <c r="D13" s="22">
        <v>1.76279327759591</v>
      </c>
    </row>
    <row r="14" spans="2:4" ht="12.75">
      <c r="B14">
        <v>0.132780098971643</v>
      </c>
      <c r="C14" s="22">
        <v>37.1906976744186</v>
      </c>
      <c r="D14" s="22">
        <v>2.02433702919322</v>
      </c>
    </row>
    <row r="15" spans="2:4" ht="12.75">
      <c r="B15">
        <v>0.161277369901887</v>
      </c>
      <c r="C15" s="22">
        <v>28.1755915317559</v>
      </c>
      <c r="D15" s="22">
        <v>1.50570144601933</v>
      </c>
    </row>
    <row r="16" spans="2:4" ht="12.75">
      <c r="B16">
        <v>0.186713448023333</v>
      </c>
      <c r="C16" s="22">
        <v>26.4646074646075</v>
      </c>
      <c r="D16" s="22">
        <v>1.56542811986593</v>
      </c>
    </row>
    <row r="17" spans="2:4" ht="12.75">
      <c r="B17">
        <v>0.220724608398905</v>
      </c>
      <c r="C17" s="22">
        <v>20.3881401617251</v>
      </c>
      <c r="D17" s="22">
        <v>1.48535143070846</v>
      </c>
    </row>
    <row r="18" spans="2:4" ht="12.75">
      <c r="B18">
        <v>0.28160363270077</v>
      </c>
      <c r="C18" s="22">
        <v>17.8002873563218</v>
      </c>
      <c r="D18" s="22">
        <v>1.44589583329784</v>
      </c>
    </row>
    <row r="19" spans="2:4" ht="12.75">
      <c r="B19">
        <v>0.396597040848781</v>
      </c>
      <c r="C19" s="22">
        <v>8.21929824561403</v>
      </c>
      <c r="D19" s="22">
        <v>1.88311734320377</v>
      </c>
    </row>
    <row r="22" ht="12.75">
      <c r="A22" t="s">
        <v>99</v>
      </c>
    </row>
    <row r="23" spans="2:4" ht="12.75">
      <c r="B23">
        <v>0.35993005854421</v>
      </c>
      <c r="C23" s="22">
        <v>40.1052631578947</v>
      </c>
      <c r="D23" s="22">
        <v>2.02069245112174</v>
      </c>
    </row>
    <row r="24" spans="2:4" ht="12.75">
      <c r="B24">
        <v>0.433511809127875</v>
      </c>
      <c r="C24" s="22">
        <v>36.772784019975</v>
      </c>
      <c r="D24" s="22">
        <v>2.10203344881329</v>
      </c>
    </row>
    <row r="25" spans="2:4" ht="12.75">
      <c r="B25">
        <v>0.46960734345322</v>
      </c>
      <c r="C25" s="22">
        <v>25.8621997471555</v>
      </c>
      <c r="D25" s="22">
        <v>1.39684972417793</v>
      </c>
    </row>
    <row r="26" spans="2:4" ht="12.75">
      <c r="B26">
        <v>0.502419174091303</v>
      </c>
      <c r="C26" s="22">
        <v>27.7733499377335</v>
      </c>
      <c r="D26" s="22">
        <v>1.62916619114188</v>
      </c>
    </row>
    <row r="27" spans="2:4" ht="12.75">
      <c r="B27">
        <v>0.538959307160486</v>
      </c>
      <c r="C27" s="22">
        <v>22.1138743455497</v>
      </c>
      <c r="D27" s="22">
        <v>1.45519784205633</v>
      </c>
    </row>
    <row r="28" spans="2:4" ht="12.75">
      <c r="B28">
        <v>0.598532080048273</v>
      </c>
      <c r="C28" s="22">
        <v>17.4751009421265</v>
      </c>
      <c r="D28" s="22">
        <v>1.19214947873732</v>
      </c>
    </row>
    <row r="29" spans="2:4" ht="12.75">
      <c r="B29">
        <v>0.704018547798068</v>
      </c>
      <c r="C29" s="22">
        <v>15.6622516556291</v>
      </c>
      <c r="D29" s="22">
        <v>2.24199109023681</v>
      </c>
    </row>
    <row r="30" spans="17:18" ht="14.25">
      <c r="Q30" t="s">
        <v>105</v>
      </c>
      <c r="R30">
        <v>0.9416</v>
      </c>
    </row>
    <row r="31" spans="17:18" ht="12.75">
      <c r="Q31" t="s">
        <v>103</v>
      </c>
      <c r="R31">
        <f>SQRT(R30)</f>
        <v>0.9703607576566563</v>
      </c>
    </row>
    <row r="32" spans="17:18" ht="12.75">
      <c r="Q32" t="s">
        <v>104</v>
      </c>
      <c r="R32">
        <f>SQRT(R31^2*5/(1-R31^2))</f>
        <v>8.978665733624597</v>
      </c>
    </row>
    <row r="33" spans="17:18" ht="12.75">
      <c r="Q33" t="s">
        <v>106</v>
      </c>
      <c r="R33">
        <f>TDIST(R32,19,2)</f>
        <v>2.897763363938192E-08</v>
      </c>
    </row>
    <row r="52" spans="17:18" ht="14.25">
      <c r="Q52" t="s">
        <v>105</v>
      </c>
      <c r="R52">
        <v>0.8769</v>
      </c>
    </row>
    <row r="53" spans="17:18" ht="12.75">
      <c r="Q53" t="s">
        <v>103</v>
      </c>
      <c r="R53">
        <f>SQRT(R52)</f>
        <v>0.9364293886887575</v>
      </c>
    </row>
    <row r="54" spans="17:18" ht="12.75">
      <c r="Q54" t="s">
        <v>104</v>
      </c>
      <c r="R54">
        <f>SQRT(R53^2*5/(1-R53^2))</f>
        <v>5.968030180926946</v>
      </c>
    </row>
    <row r="55" spans="17:18" ht="12.75">
      <c r="Q55" t="s">
        <v>106</v>
      </c>
      <c r="R55">
        <f>TDIST(R54,19,2)</f>
        <v>9.610368037069736E-06</v>
      </c>
    </row>
  </sheetData>
  <printOptions/>
  <pageMargins left="0.75" right="0.75" top="1" bottom="1" header="0.5" footer="0.5"/>
  <pageSetup fitToHeight="1" fitToWidth="1" horizontalDpi="1200" verticalDpi="1200" orientation="portrait" paperSize="9" scale="7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D1:F3"/>
  <sheetViews>
    <sheetView workbookViewId="0" topLeftCell="A1">
      <selection activeCell="F37" sqref="F37"/>
    </sheetView>
  </sheetViews>
  <sheetFormatPr defaultColWidth="9.140625" defaultRowHeight="12.75"/>
  <sheetData>
    <row r="1" spans="5:6" ht="12.75">
      <c r="E1" t="s">
        <v>87</v>
      </c>
      <c r="F1" t="s">
        <v>88</v>
      </c>
    </row>
    <row r="2" spans="4:6" ht="63.75">
      <c r="D2" s="22" t="s">
        <v>101</v>
      </c>
      <c r="E2" s="22">
        <v>35.7935612346499</v>
      </c>
      <c r="F2" s="22">
        <v>0.946783501112817</v>
      </c>
    </row>
    <row r="3" spans="4:6" ht="63.75">
      <c r="D3" s="22" t="s">
        <v>102</v>
      </c>
      <c r="E3" s="22">
        <v>16.3657505285412</v>
      </c>
      <c r="F3" s="22">
        <v>0.83787386945524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workbookViewId="0" topLeftCell="I1">
      <selection activeCell="V53" sqref="V53"/>
    </sheetView>
  </sheetViews>
  <sheetFormatPr defaultColWidth="9.140625" defaultRowHeight="12.75"/>
  <sheetData>
    <row r="1" ht="12.75">
      <c r="A1" t="s">
        <v>139</v>
      </c>
    </row>
    <row r="2" spans="2:3" ht="12.75">
      <c r="B2" t="s">
        <v>135</v>
      </c>
      <c r="C2" t="s">
        <v>138</v>
      </c>
    </row>
    <row r="3" spans="2:10" ht="12.75">
      <c r="B3">
        <v>92.4207547169811</v>
      </c>
      <c r="C3" t="s">
        <v>122</v>
      </c>
      <c r="D3">
        <v>233</v>
      </c>
      <c r="E3" t="s">
        <v>133</v>
      </c>
      <c r="F3">
        <v>2.33905579399142</v>
      </c>
      <c r="G3" t="s">
        <v>120</v>
      </c>
      <c r="H3">
        <v>2.70606899559198</v>
      </c>
      <c r="I3" t="s">
        <v>88</v>
      </c>
      <c r="J3">
        <v>0.177280474282479</v>
      </c>
    </row>
    <row r="4" spans="2:10" ht="12.75">
      <c r="B4">
        <v>129.179245283019</v>
      </c>
      <c r="C4" t="s">
        <v>122</v>
      </c>
      <c r="D4">
        <v>287</v>
      </c>
      <c r="E4" t="s">
        <v>132</v>
      </c>
      <c r="F4">
        <v>2.86411149825784</v>
      </c>
      <c r="G4" t="s">
        <v>120</v>
      </c>
      <c r="H4">
        <v>8.71813767722194</v>
      </c>
      <c r="I4" t="s">
        <v>88</v>
      </c>
      <c r="J4">
        <v>0.514615395642265</v>
      </c>
    </row>
    <row r="5" spans="2:10" ht="12.75">
      <c r="B5">
        <v>175.098113207547</v>
      </c>
      <c r="C5" t="s">
        <v>122</v>
      </c>
      <c r="D5">
        <v>333</v>
      </c>
      <c r="E5" t="s">
        <v>131</v>
      </c>
      <c r="F5">
        <v>2.34534534534535</v>
      </c>
      <c r="G5" t="s">
        <v>120</v>
      </c>
      <c r="H5">
        <v>2.13457543041326</v>
      </c>
      <c r="I5" t="s">
        <v>88</v>
      </c>
      <c r="J5">
        <v>0.116974013028946</v>
      </c>
    </row>
    <row r="6" spans="2:10" ht="12.75">
      <c r="B6">
        <v>229.584905660377</v>
      </c>
      <c r="C6" t="s">
        <v>122</v>
      </c>
      <c r="D6">
        <v>340</v>
      </c>
      <c r="E6" t="s">
        <v>130</v>
      </c>
      <c r="F6">
        <v>3.01176470588235</v>
      </c>
      <c r="G6" t="s">
        <v>120</v>
      </c>
      <c r="H6">
        <v>5.3103541870289</v>
      </c>
      <c r="I6" t="s">
        <v>88</v>
      </c>
      <c r="J6">
        <v>0.287994391242849</v>
      </c>
    </row>
    <row r="7" spans="2:10" ht="12.75">
      <c r="B7">
        <v>289.522641509434</v>
      </c>
      <c r="C7" t="s">
        <v>122</v>
      </c>
      <c r="D7">
        <v>350</v>
      </c>
      <c r="E7" t="s">
        <v>129</v>
      </c>
      <c r="F7">
        <v>2.54857142857143</v>
      </c>
      <c r="G7" t="s">
        <v>120</v>
      </c>
      <c r="H7">
        <v>2.67831198743552</v>
      </c>
      <c r="I7" t="s">
        <v>88</v>
      </c>
      <c r="J7">
        <v>0.14316179759819</v>
      </c>
    </row>
    <row r="8" spans="2:10" ht="12.75">
      <c r="B8">
        <v>347.116981132075</v>
      </c>
      <c r="C8" t="s">
        <v>122</v>
      </c>
      <c r="D8">
        <v>354</v>
      </c>
      <c r="E8" t="s">
        <v>128</v>
      </c>
      <c r="F8">
        <v>2.84463276836158</v>
      </c>
      <c r="G8" t="s">
        <v>120</v>
      </c>
      <c r="H8">
        <v>7.22528024249957</v>
      </c>
      <c r="I8" t="s">
        <v>88</v>
      </c>
      <c r="J8">
        <v>0.384019312215404</v>
      </c>
    </row>
    <row r="9" spans="2:10" ht="12.75">
      <c r="B9">
        <v>411.852830188679</v>
      </c>
      <c r="C9" t="s">
        <v>122</v>
      </c>
      <c r="D9">
        <v>339</v>
      </c>
      <c r="E9" t="s">
        <v>127</v>
      </c>
      <c r="F9">
        <v>3.09439528023599</v>
      </c>
      <c r="G9" t="s">
        <v>120</v>
      </c>
      <c r="H9">
        <v>6.20946545303901</v>
      </c>
      <c r="I9" t="s">
        <v>88</v>
      </c>
      <c r="J9">
        <v>0.337251869728915</v>
      </c>
    </row>
    <row r="10" spans="2:10" ht="12.75">
      <c r="B10">
        <v>477.869811320755</v>
      </c>
      <c r="C10" t="s">
        <v>122</v>
      </c>
      <c r="D10">
        <v>329</v>
      </c>
      <c r="E10" t="s">
        <v>126</v>
      </c>
      <c r="F10">
        <v>3</v>
      </c>
      <c r="G10" t="s">
        <v>120</v>
      </c>
      <c r="H10">
        <v>7.13823558695234</v>
      </c>
      <c r="I10" t="s">
        <v>88</v>
      </c>
      <c r="J10">
        <v>0.393543667103696</v>
      </c>
    </row>
    <row r="11" spans="2:10" ht="12.75">
      <c r="B11">
        <v>559.133962264151</v>
      </c>
      <c r="C11" t="s">
        <v>122</v>
      </c>
      <c r="D11">
        <v>292</v>
      </c>
      <c r="E11" t="s">
        <v>125</v>
      </c>
      <c r="F11">
        <v>2.75684931506849</v>
      </c>
      <c r="G11" t="s">
        <v>120</v>
      </c>
      <c r="H11">
        <v>8.02089230452915</v>
      </c>
      <c r="I11" t="s">
        <v>88</v>
      </c>
      <c r="J11">
        <v>0.469387218429354</v>
      </c>
    </row>
    <row r="12" spans="2:10" ht="12.75">
      <c r="B12">
        <v>665.707547169811</v>
      </c>
      <c r="C12" t="s">
        <v>122</v>
      </c>
      <c r="D12">
        <v>317</v>
      </c>
      <c r="E12" t="s">
        <v>124</v>
      </c>
      <c r="F12">
        <v>3.11671924290221</v>
      </c>
      <c r="G12" t="s">
        <v>120</v>
      </c>
      <c r="H12">
        <v>8.01037997500043</v>
      </c>
      <c r="I12" t="s">
        <v>88</v>
      </c>
      <c r="J12">
        <v>0.44990776251991</v>
      </c>
    </row>
    <row r="13" spans="2:10" ht="12.75">
      <c r="B13">
        <v>849.532075471698</v>
      </c>
      <c r="C13" t="s">
        <v>122</v>
      </c>
      <c r="D13">
        <v>269</v>
      </c>
      <c r="E13" t="s">
        <v>123</v>
      </c>
      <c r="F13">
        <v>2.88475836431227</v>
      </c>
      <c r="G13" t="s">
        <v>120</v>
      </c>
      <c r="H13">
        <v>5.15608692484489</v>
      </c>
      <c r="I13" t="s">
        <v>88</v>
      </c>
      <c r="J13">
        <v>0.314372168195433</v>
      </c>
    </row>
    <row r="14" spans="2:10" ht="12.75">
      <c r="B14">
        <v>1408.34215500945</v>
      </c>
      <c r="C14" t="s">
        <v>122</v>
      </c>
      <c r="D14">
        <v>147</v>
      </c>
      <c r="E14" t="s">
        <v>121</v>
      </c>
      <c r="F14">
        <v>4.89795918367347</v>
      </c>
      <c r="G14" t="s">
        <v>120</v>
      </c>
      <c r="H14">
        <v>25.7760461215098</v>
      </c>
      <c r="I14" t="s">
        <v>88</v>
      </c>
      <c r="J14">
        <v>2.12597245241398</v>
      </c>
    </row>
    <row r="15" spans="2:3" ht="12.75">
      <c r="B15" t="s">
        <v>135</v>
      </c>
      <c r="C15" t="s">
        <v>137</v>
      </c>
    </row>
    <row r="16" spans="2:10" ht="12.75">
      <c r="B16">
        <v>92.4207547169811</v>
      </c>
      <c r="C16" t="s">
        <v>122</v>
      </c>
      <c r="D16">
        <v>46</v>
      </c>
      <c r="E16" t="s">
        <v>133</v>
      </c>
      <c r="F16">
        <v>52.7608695652174</v>
      </c>
      <c r="G16" t="s">
        <v>120</v>
      </c>
      <c r="H16">
        <v>66.1665174693853</v>
      </c>
      <c r="I16" t="s">
        <v>88</v>
      </c>
      <c r="J16">
        <v>9.75572076764334</v>
      </c>
    </row>
    <row r="17" spans="2:10" ht="12.75">
      <c r="B17">
        <v>129.179245283019</v>
      </c>
      <c r="C17" t="s">
        <v>122</v>
      </c>
      <c r="D17">
        <v>67</v>
      </c>
      <c r="E17" t="s">
        <v>132</v>
      </c>
      <c r="F17">
        <v>45.5373134328358</v>
      </c>
      <c r="G17" t="s">
        <v>120</v>
      </c>
      <c r="H17">
        <v>48.7538221565439</v>
      </c>
      <c r="I17" t="s">
        <v>88</v>
      </c>
      <c r="J17">
        <v>5.95622736311109</v>
      </c>
    </row>
    <row r="18" spans="2:10" ht="12.75">
      <c r="B18">
        <v>175.098113207547</v>
      </c>
      <c r="C18" t="s">
        <v>122</v>
      </c>
      <c r="D18">
        <v>142</v>
      </c>
      <c r="E18" t="s">
        <v>131</v>
      </c>
      <c r="F18">
        <v>36.443661971831</v>
      </c>
      <c r="G18" t="s">
        <v>120</v>
      </c>
      <c r="H18">
        <v>39.5199227076081</v>
      </c>
      <c r="I18" t="s">
        <v>88</v>
      </c>
      <c r="J18">
        <v>3.31643824175507</v>
      </c>
    </row>
    <row r="19" spans="2:10" ht="12.75">
      <c r="B19">
        <v>229.584905660377</v>
      </c>
      <c r="C19" t="s">
        <v>122</v>
      </c>
      <c r="D19">
        <v>171</v>
      </c>
      <c r="E19" t="s">
        <v>130</v>
      </c>
      <c r="F19">
        <v>47.8830409356725</v>
      </c>
      <c r="G19" t="s">
        <v>120</v>
      </c>
      <c r="H19">
        <v>55.1110341643045</v>
      </c>
      <c r="I19" t="s">
        <v>88</v>
      </c>
      <c r="J19">
        <v>4.21444611572318</v>
      </c>
    </row>
    <row r="20" spans="2:10" ht="12.75">
      <c r="B20">
        <v>289.522641509434</v>
      </c>
      <c r="C20" t="s">
        <v>122</v>
      </c>
      <c r="D20">
        <v>180</v>
      </c>
      <c r="E20" t="s">
        <v>129</v>
      </c>
      <c r="F20">
        <v>48.5</v>
      </c>
      <c r="G20" t="s">
        <v>120</v>
      </c>
      <c r="H20">
        <v>52.8609811991164</v>
      </c>
      <c r="I20" t="s">
        <v>88</v>
      </c>
      <c r="J20">
        <v>3.94002491061875</v>
      </c>
    </row>
    <row r="21" spans="2:10" ht="12.75">
      <c r="B21">
        <v>347.116981132075</v>
      </c>
      <c r="C21" t="s">
        <v>122</v>
      </c>
      <c r="D21">
        <v>196</v>
      </c>
      <c r="E21" t="s">
        <v>128</v>
      </c>
      <c r="F21">
        <v>51.719387755102</v>
      </c>
      <c r="G21" t="s">
        <v>120</v>
      </c>
      <c r="H21">
        <v>58.2304344966271</v>
      </c>
      <c r="I21" t="s">
        <v>88</v>
      </c>
      <c r="J21">
        <v>4.15931674975908</v>
      </c>
    </row>
    <row r="22" spans="2:10" ht="12.75">
      <c r="B22">
        <v>411.852830188679</v>
      </c>
      <c r="C22" t="s">
        <v>122</v>
      </c>
      <c r="D22">
        <v>214</v>
      </c>
      <c r="E22" t="s">
        <v>127</v>
      </c>
      <c r="F22">
        <v>49.5140186915888</v>
      </c>
      <c r="G22" t="s">
        <v>120</v>
      </c>
      <c r="H22">
        <v>58.756644402316</v>
      </c>
      <c r="I22" t="s">
        <v>88</v>
      </c>
      <c r="J22">
        <v>4.01652152326157</v>
      </c>
    </row>
    <row r="23" spans="2:10" ht="12.75">
      <c r="B23">
        <v>477.869811320755</v>
      </c>
      <c r="C23" t="s">
        <v>122</v>
      </c>
      <c r="D23">
        <v>216</v>
      </c>
      <c r="E23" t="s">
        <v>126</v>
      </c>
      <c r="F23">
        <v>46.9490740740741</v>
      </c>
      <c r="G23" t="s">
        <v>120</v>
      </c>
      <c r="H23">
        <v>61.6061429647605</v>
      </c>
      <c r="I23" t="s">
        <v>88</v>
      </c>
      <c r="J23">
        <v>4.1917670912393</v>
      </c>
    </row>
    <row r="24" spans="2:10" ht="12.75">
      <c r="B24">
        <v>559.133962264151</v>
      </c>
      <c r="C24" t="s">
        <v>122</v>
      </c>
      <c r="D24">
        <v>213</v>
      </c>
      <c r="E24" t="s">
        <v>125</v>
      </c>
      <c r="F24">
        <v>49.4319248826291</v>
      </c>
      <c r="G24" t="s">
        <v>120</v>
      </c>
      <c r="H24">
        <v>52.8621319111473</v>
      </c>
      <c r="I24" t="s">
        <v>88</v>
      </c>
      <c r="J24">
        <v>3.62205359629318</v>
      </c>
    </row>
    <row r="25" spans="2:10" ht="12.75">
      <c r="B25">
        <v>665.707547169811</v>
      </c>
      <c r="C25" t="s">
        <v>122</v>
      </c>
      <c r="D25">
        <v>244</v>
      </c>
      <c r="E25" t="s">
        <v>124</v>
      </c>
      <c r="F25">
        <v>35.3196721311475</v>
      </c>
      <c r="G25" t="s">
        <v>120</v>
      </c>
      <c r="H25">
        <v>45.8964919537757</v>
      </c>
      <c r="I25" t="s">
        <v>88</v>
      </c>
      <c r="J25">
        <v>2.93822181481335</v>
      </c>
    </row>
    <row r="26" spans="2:10" ht="12.75">
      <c r="B26">
        <v>849.532075471698</v>
      </c>
      <c r="C26" t="s">
        <v>122</v>
      </c>
      <c r="D26">
        <v>276</v>
      </c>
      <c r="E26" t="s">
        <v>123</v>
      </c>
      <c r="F26">
        <v>47.2644927536232</v>
      </c>
      <c r="G26" t="s">
        <v>120</v>
      </c>
      <c r="H26">
        <v>58.7362593252695</v>
      </c>
      <c r="I26" t="s">
        <v>88</v>
      </c>
      <c r="J26">
        <v>3.53550734296977</v>
      </c>
    </row>
    <row r="27" spans="2:10" ht="12.75">
      <c r="B27">
        <v>1408.34215500945</v>
      </c>
      <c r="C27" t="s">
        <v>122</v>
      </c>
      <c r="D27">
        <v>315</v>
      </c>
      <c r="E27" t="s">
        <v>121</v>
      </c>
      <c r="F27">
        <v>59.1587301587302</v>
      </c>
      <c r="G27" t="s">
        <v>120</v>
      </c>
      <c r="H27">
        <v>69.0490523478312</v>
      </c>
      <c r="I27" t="s">
        <v>88</v>
      </c>
      <c r="J27">
        <v>3.89047335844944</v>
      </c>
    </row>
    <row r="28" spans="2:3" ht="12.75">
      <c r="B28" t="s">
        <v>135</v>
      </c>
      <c r="C28" t="s">
        <v>136</v>
      </c>
    </row>
    <row r="29" spans="2:10" ht="12.75">
      <c r="B29">
        <v>92.4207547169811</v>
      </c>
      <c r="C29" t="s">
        <v>122</v>
      </c>
      <c r="D29">
        <v>286</v>
      </c>
      <c r="E29" t="s">
        <v>133</v>
      </c>
      <c r="F29">
        <v>12.7202797202797</v>
      </c>
      <c r="G29" t="s">
        <v>120</v>
      </c>
      <c r="H29">
        <v>23.8083565262535</v>
      </c>
      <c r="I29" t="s">
        <v>88</v>
      </c>
      <c r="J29">
        <v>1.40781763421013</v>
      </c>
    </row>
    <row r="30" spans="2:10" ht="12.75">
      <c r="B30">
        <v>129.179245283019</v>
      </c>
      <c r="C30" t="s">
        <v>122</v>
      </c>
      <c r="D30">
        <v>345</v>
      </c>
      <c r="E30" t="s">
        <v>132</v>
      </c>
      <c r="F30">
        <v>11.5333333333333</v>
      </c>
      <c r="G30" t="s">
        <v>120</v>
      </c>
      <c r="H30">
        <v>22.7973979361024</v>
      </c>
      <c r="I30" t="s">
        <v>88</v>
      </c>
      <c r="J30">
        <v>1.22737064628157</v>
      </c>
    </row>
    <row r="31" spans="2:10" ht="12.75">
      <c r="B31">
        <v>175.098113207547</v>
      </c>
      <c r="C31" t="s">
        <v>122</v>
      </c>
      <c r="D31">
        <v>395</v>
      </c>
      <c r="E31" t="s">
        <v>131</v>
      </c>
      <c r="F31">
        <v>10.0025316455696</v>
      </c>
      <c r="G31" t="s">
        <v>120</v>
      </c>
      <c r="H31">
        <v>20.701800659672</v>
      </c>
      <c r="I31" t="s">
        <v>88</v>
      </c>
      <c r="J31">
        <v>1.0416206342538</v>
      </c>
    </row>
    <row r="32" spans="2:10" ht="12.75">
      <c r="B32">
        <v>229.584905660377</v>
      </c>
      <c r="C32" t="s">
        <v>122</v>
      </c>
      <c r="D32">
        <v>403</v>
      </c>
      <c r="E32" t="s">
        <v>130</v>
      </c>
      <c r="F32">
        <v>8.05955334987593</v>
      </c>
      <c r="G32" t="s">
        <v>120</v>
      </c>
      <c r="H32">
        <v>15.9101517851125</v>
      </c>
      <c r="I32" t="s">
        <v>88</v>
      </c>
      <c r="J32">
        <v>0.792541111841275</v>
      </c>
    </row>
    <row r="33" spans="2:10" ht="12.75">
      <c r="B33">
        <v>289.522641509434</v>
      </c>
      <c r="C33" t="s">
        <v>122</v>
      </c>
      <c r="D33">
        <v>384</v>
      </c>
      <c r="E33" t="s">
        <v>129</v>
      </c>
      <c r="F33">
        <v>5.16145833333333</v>
      </c>
      <c r="G33" t="s">
        <v>120</v>
      </c>
      <c r="H33">
        <v>8.57230120056825</v>
      </c>
      <c r="I33" t="s">
        <v>88</v>
      </c>
      <c r="J33">
        <v>0.437453413809164</v>
      </c>
    </row>
    <row r="34" spans="2:10" ht="12.75">
      <c r="B34">
        <v>347.116981132075</v>
      </c>
      <c r="C34" t="s">
        <v>122</v>
      </c>
      <c r="D34">
        <v>408</v>
      </c>
      <c r="E34" t="s">
        <v>128</v>
      </c>
      <c r="F34">
        <v>4.73039215686275</v>
      </c>
      <c r="G34" t="s">
        <v>120</v>
      </c>
      <c r="H34">
        <v>10.0915348840898</v>
      </c>
      <c r="I34" t="s">
        <v>88</v>
      </c>
      <c r="J34">
        <v>0.499605423517245</v>
      </c>
    </row>
    <row r="35" spans="2:10" ht="12.75">
      <c r="B35">
        <v>411.852830188679</v>
      </c>
      <c r="C35" t="s">
        <v>122</v>
      </c>
      <c r="D35">
        <v>384</v>
      </c>
      <c r="E35" t="s">
        <v>127</v>
      </c>
      <c r="F35">
        <v>4.60416666666667</v>
      </c>
      <c r="G35" t="s">
        <v>120</v>
      </c>
      <c r="H35">
        <v>8.00940744617781</v>
      </c>
      <c r="I35" t="s">
        <v>88</v>
      </c>
      <c r="J35">
        <v>0.408728362191328</v>
      </c>
    </row>
    <row r="36" spans="2:10" ht="12.75">
      <c r="B36">
        <v>477.869811320755</v>
      </c>
      <c r="C36" t="s">
        <v>122</v>
      </c>
      <c r="D36">
        <v>396</v>
      </c>
      <c r="E36" t="s">
        <v>126</v>
      </c>
      <c r="F36">
        <v>4.49242424242424</v>
      </c>
      <c r="G36" t="s">
        <v>120</v>
      </c>
      <c r="H36">
        <v>7.86999436434143</v>
      </c>
      <c r="I36" t="s">
        <v>88</v>
      </c>
      <c r="J36">
        <v>0.395482097102001</v>
      </c>
    </row>
    <row r="37" spans="2:10" ht="12.75">
      <c r="B37">
        <v>559.133962264151</v>
      </c>
      <c r="C37" t="s">
        <v>122</v>
      </c>
      <c r="D37">
        <v>364</v>
      </c>
      <c r="E37" t="s">
        <v>125</v>
      </c>
      <c r="F37">
        <v>4.0989010989011</v>
      </c>
      <c r="G37" t="s">
        <v>120</v>
      </c>
      <c r="H37">
        <v>8.38536787486463</v>
      </c>
      <c r="I37" t="s">
        <v>88</v>
      </c>
      <c r="J37">
        <v>0.439512699677784</v>
      </c>
    </row>
    <row r="38" spans="2:10" ht="12.75">
      <c r="B38">
        <v>665.707547169811</v>
      </c>
      <c r="C38" t="s">
        <v>122</v>
      </c>
      <c r="D38">
        <v>390</v>
      </c>
      <c r="E38" t="s">
        <v>124</v>
      </c>
      <c r="F38">
        <v>4.77692307692308</v>
      </c>
      <c r="G38" t="s">
        <v>120</v>
      </c>
      <c r="H38">
        <v>8.52050201778676</v>
      </c>
      <c r="I38" t="s">
        <v>88</v>
      </c>
      <c r="J38">
        <v>0.431452391036423</v>
      </c>
    </row>
    <row r="39" spans="2:10" ht="12.75">
      <c r="B39">
        <v>849.532075471698</v>
      </c>
      <c r="C39" t="s">
        <v>122</v>
      </c>
      <c r="D39">
        <v>403</v>
      </c>
      <c r="E39" t="s">
        <v>123</v>
      </c>
      <c r="F39">
        <v>5.00744416873449</v>
      </c>
      <c r="G39" t="s">
        <v>120</v>
      </c>
      <c r="H39">
        <v>6.36112917927851</v>
      </c>
      <c r="I39" t="s">
        <v>88</v>
      </c>
      <c r="J39">
        <v>0.3168704145883</v>
      </c>
    </row>
    <row r="40" spans="2:10" ht="12.75">
      <c r="B40">
        <v>1408.34215500945</v>
      </c>
      <c r="C40" t="s">
        <v>122</v>
      </c>
      <c r="D40">
        <v>336</v>
      </c>
      <c r="E40" t="s">
        <v>121</v>
      </c>
      <c r="F40">
        <v>5.84821428571429</v>
      </c>
      <c r="G40" t="s">
        <v>120</v>
      </c>
      <c r="H40">
        <v>18.5574445118724</v>
      </c>
      <c r="I40" t="s">
        <v>88</v>
      </c>
      <c r="J40">
        <v>1.01239159738808</v>
      </c>
    </row>
    <row r="41" spans="2:3" ht="12.75">
      <c r="B41" t="s">
        <v>135</v>
      </c>
      <c r="C41" t="s">
        <v>134</v>
      </c>
    </row>
    <row r="42" spans="2:10" ht="12.75">
      <c r="B42">
        <v>92.4207547169811</v>
      </c>
      <c r="C42" t="s">
        <v>122</v>
      </c>
      <c r="D42">
        <v>298</v>
      </c>
      <c r="E42" t="s">
        <v>133</v>
      </c>
      <c r="F42">
        <v>20.3724832214765</v>
      </c>
      <c r="G42" t="s">
        <v>120</v>
      </c>
      <c r="H42">
        <v>40.5049360801094</v>
      </c>
      <c r="I42" t="s">
        <v>88</v>
      </c>
      <c r="J42">
        <v>2.34638794721548</v>
      </c>
    </row>
    <row r="43" spans="2:10" ht="12.75">
      <c r="B43">
        <v>129.179245283019</v>
      </c>
      <c r="C43" t="s">
        <v>122</v>
      </c>
      <c r="D43">
        <v>351</v>
      </c>
      <c r="E43" t="s">
        <v>132</v>
      </c>
      <c r="F43">
        <v>20.0655270655271</v>
      </c>
      <c r="G43" t="s">
        <v>120</v>
      </c>
      <c r="H43">
        <v>34.9122421518961</v>
      </c>
      <c r="I43" t="s">
        <v>88</v>
      </c>
      <c r="J43">
        <v>1.86347762699309</v>
      </c>
    </row>
    <row r="44" spans="2:10" ht="12.75">
      <c r="B44">
        <v>175.098113207547</v>
      </c>
      <c r="C44" t="s">
        <v>122</v>
      </c>
      <c r="D44">
        <v>415</v>
      </c>
      <c r="E44" t="s">
        <v>131</v>
      </c>
      <c r="F44">
        <v>22.0192771084337</v>
      </c>
      <c r="G44" t="s">
        <v>120</v>
      </c>
      <c r="H44">
        <v>33.6963708954781</v>
      </c>
      <c r="I44" t="s">
        <v>88</v>
      </c>
      <c r="J44">
        <v>1.65408979194625</v>
      </c>
    </row>
    <row r="45" spans="2:10" ht="12.75">
      <c r="B45">
        <v>229.584905660377</v>
      </c>
      <c r="C45" t="s">
        <v>122</v>
      </c>
      <c r="D45">
        <v>436</v>
      </c>
      <c r="E45" t="s">
        <v>130</v>
      </c>
      <c r="F45">
        <v>26.295871559633</v>
      </c>
      <c r="G45" t="s">
        <v>120</v>
      </c>
      <c r="H45">
        <v>43.927453552608</v>
      </c>
      <c r="I45" t="s">
        <v>88</v>
      </c>
      <c r="J45">
        <v>2.10374348277596</v>
      </c>
    </row>
    <row r="46" spans="2:10" ht="12.75">
      <c r="B46">
        <v>289.522641509434</v>
      </c>
      <c r="C46" t="s">
        <v>122</v>
      </c>
      <c r="D46">
        <v>421</v>
      </c>
      <c r="E46" t="s">
        <v>129</v>
      </c>
      <c r="F46">
        <v>25.479809976247</v>
      </c>
      <c r="G46" t="s">
        <v>120</v>
      </c>
      <c r="H46">
        <v>43.2727382701693</v>
      </c>
      <c r="I46" t="s">
        <v>88</v>
      </c>
      <c r="J46">
        <v>2.10898421891347</v>
      </c>
    </row>
    <row r="47" spans="2:10" ht="12.75">
      <c r="B47">
        <v>347.116981132075</v>
      </c>
      <c r="C47" t="s">
        <v>122</v>
      </c>
      <c r="D47">
        <v>433</v>
      </c>
      <c r="E47" t="s">
        <v>128</v>
      </c>
      <c r="F47">
        <v>27.9076212471132</v>
      </c>
      <c r="G47" t="s">
        <v>120</v>
      </c>
      <c r="H47">
        <v>48.3179974705174</v>
      </c>
      <c r="I47" t="s">
        <v>88</v>
      </c>
      <c r="J47">
        <v>2.32201477357181</v>
      </c>
    </row>
    <row r="48" spans="2:10" ht="12.75">
      <c r="B48">
        <v>411.852830188679</v>
      </c>
      <c r="C48" t="s">
        <v>122</v>
      </c>
      <c r="D48">
        <v>423</v>
      </c>
      <c r="E48" t="s">
        <v>127</v>
      </c>
      <c r="F48">
        <v>29.25768321513</v>
      </c>
      <c r="G48" t="s">
        <v>120</v>
      </c>
      <c r="H48">
        <v>49.5213236428685</v>
      </c>
      <c r="I48" t="s">
        <v>88</v>
      </c>
      <c r="J48">
        <v>2.4078091507105</v>
      </c>
    </row>
    <row r="49" spans="2:10" ht="12.75">
      <c r="B49">
        <v>477.869811320755</v>
      </c>
      <c r="C49" t="s">
        <v>122</v>
      </c>
      <c r="D49">
        <v>437</v>
      </c>
      <c r="E49" t="s">
        <v>126</v>
      </c>
      <c r="F49">
        <v>27.3066361556064</v>
      </c>
      <c r="G49" t="s">
        <v>120</v>
      </c>
      <c r="H49">
        <v>49.7278384745222</v>
      </c>
      <c r="I49" t="s">
        <v>88</v>
      </c>
      <c r="J49">
        <v>2.37880511481124</v>
      </c>
    </row>
    <row r="50" spans="2:10" ht="12.75">
      <c r="B50">
        <v>559.133962264151</v>
      </c>
      <c r="C50" t="s">
        <v>122</v>
      </c>
      <c r="D50">
        <v>404</v>
      </c>
      <c r="E50" t="s">
        <v>125</v>
      </c>
      <c r="F50">
        <v>29.799504950495</v>
      </c>
      <c r="G50" t="s">
        <v>120</v>
      </c>
      <c r="H50">
        <v>48.184432182038</v>
      </c>
      <c r="I50" t="s">
        <v>88</v>
      </c>
      <c r="J50">
        <v>2.39726510051394</v>
      </c>
    </row>
    <row r="51" spans="2:10" ht="12.75">
      <c r="B51">
        <v>665.707547169811</v>
      </c>
      <c r="C51" t="s">
        <v>122</v>
      </c>
      <c r="D51">
        <v>434</v>
      </c>
      <c r="E51" t="s">
        <v>124</v>
      </c>
      <c r="F51">
        <v>24.1912442396313</v>
      </c>
      <c r="G51" t="s">
        <v>120</v>
      </c>
      <c r="H51">
        <v>39.609008620384</v>
      </c>
      <c r="I51" t="s">
        <v>88</v>
      </c>
      <c r="J51">
        <v>1.90129325613612</v>
      </c>
    </row>
    <row r="52" spans="2:10" ht="12.75">
      <c r="B52">
        <v>849.532075471698</v>
      </c>
      <c r="C52" t="s">
        <v>122</v>
      </c>
      <c r="D52">
        <v>457</v>
      </c>
      <c r="E52" t="s">
        <v>123</v>
      </c>
      <c r="F52">
        <v>32.9890590809628</v>
      </c>
      <c r="G52" t="s">
        <v>120</v>
      </c>
      <c r="H52">
        <v>51.5894189890823</v>
      </c>
      <c r="I52" t="s">
        <v>88</v>
      </c>
      <c r="J52">
        <v>2.41325123296683</v>
      </c>
    </row>
    <row r="53" spans="2:17" ht="12.75">
      <c r="B53">
        <v>1408.34215500945</v>
      </c>
      <c r="C53" t="s">
        <v>122</v>
      </c>
      <c r="D53">
        <v>428</v>
      </c>
      <c r="E53" t="s">
        <v>121</v>
      </c>
      <c r="F53">
        <v>48.1682242990654</v>
      </c>
      <c r="G53" t="s">
        <v>120</v>
      </c>
      <c r="H53">
        <v>66.2033804909967</v>
      </c>
      <c r="I53" t="s">
        <v>88</v>
      </c>
      <c r="J53">
        <v>3.20006118094101</v>
      </c>
      <c r="N53" t="s">
        <v>119</v>
      </c>
      <c r="O53" t="s">
        <v>118</v>
      </c>
      <c r="P53" t="s">
        <v>63</v>
      </c>
      <c r="Q53" t="s">
        <v>86</v>
      </c>
    </row>
    <row r="54" spans="13:17" ht="14.25">
      <c r="M54" t="s">
        <v>105</v>
      </c>
      <c r="N54">
        <v>0.8553</v>
      </c>
      <c r="P54">
        <v>0.1318</v>
      </c>
      <c r="Q54">
        <v>0.7345</v>
      </c>
    </row>
    <row r="55" spans="13:17" ht="12.75">
      <c r="M55" t="s">
        <v>103</v>
      </c>
      <c r="N55">
        <f>SQRT(N54)</f>
        <v>0.9248243076390239</v>
      </c>
      <c r="P55">
        <f>SQRT(P54)</f>
        <v>0.36304269721342697</v>
      </c>
      <c r="Q55">
        <f>SQRT(Q54)</f>
        <v>0.8570297544426332</v>
      </c>
    </row>
    <row r="56" spans="13:17" ht="12.75">
      <c r="M56" t="s">
        <v>104</v>
      </c>
      <c r="N56">
        <f>SQRT(N55^2*10/(1-N55^2))</f>
        <v>7.688205274675129</v>
      </c>
      <c r="P56">
        <f>SQRT(P55^2*10/(1-P55^2))</f>
        <v>1.232105267793199</v>
      </c>
      <c r="Q56">
        <f>SQRT(Q55^2*10/(1-Q55^2))</f>
        <v>5.259732258156808</v>
      </c>
    </row>
    <row r="57" spans="13:17" ht="12.75">
      <c r="M57" t="s">
        <v>106</v>
      </c>
      <c r="N57">
        <f>TDIST(N56,19,2)</f>
        <v>3.009318287154527E-07</v>
      </c>
      <c r="P57">
        <f>TDIST(P56,19,2)</f>
        <v>0.23294052785369623</v>
      </c>
      <c r="Q57">
        <f>TDIST(Q56,19,2)</f>
        <v>4.4654243955561837E-05</v>
      </c>
    </row>
  </sheetData>
  <printOptions/>
  <pageMargins left="0.75" right="0.75" top="1" bottom="1" header="0.5" footer="0.5"/>
  <pageSetup fitToHeight="1" fitToWidth="1" horizontalDpi="1200" verticalDpi="12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Haiyuan Yu</dc:creator>
  <cp:keywords/>
  <dc:description/>
  <cp:lastModifiedBy>Haiyuan Yu</cp:lastModifiedBy>
  <cp:lastPrinted>2003-09-28T14:30:34Z</cp:lastPrinted>
  <dcterms:created xsi:type="dcterms:W3CDTF">2003-04-14T16:50:38Z</dcterms:created>
  <dcterms:modified xsi:type="dcterms:W3CDTF">2003-11-20T07:18:01Z</dcterms:modified>
  <cp:category/>
  <cp:version/>
  <cp:contentType/>
  <cp:contentStatus/>
</cp:coreProperties>
</file>